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80" tabRatio="935" firstSheet="24" activeTab="33"/>
  </bookViews>
  <sheets>
    <sheet name="First-Page" sheetId="1" r:id="rId1"/>
    <sheet name="Contents" sheetId="2" r:id="rId2"/>
    <sheet name="Sheet1" sheetId="3" r:id="rId3"/>
    <sheet name="AT-1-Gen_Info " sheetId="4" r:id="rId4"/>
    <sheet name="AT-2-S1 BUDGET" sheetId="5" r:id="rId5"/>
    <sheet name="AT_2A_fundflow" sheetId="6" r:id="rId6"/>
    <sheet name="AT-2 DBT" sheetId="7" r:id="rId7"/>
    <sheet name="AT-3" sheetId="8" r:id="rId8"/>
    <sheet name="AT3A_cvrg(Insti)_PY" sheetId="9" r:id="rId9"/>
    <sheet name="AT3B_cvrg(Insti)_UPY " sheetId="10" r:id="rId10"/>
    <sheet name="AT3C_cvrg(Insti)_UPY " sheetId="11" r:id="rId11"/>
    <sheet name="enrolment vs availed_PY" sheetId="12" r:id="rId12"/>
    <sheet name="enrolment vs availed_UPY" sheetId="13" r:id="rId13"/>
    <sheet name="AT-4B" sheetId="14" r:id="rId14"/>
    <sheet name="T5_PLAN_vs_PRFM" sheetId="15" r:id="rId15"/>
    <sheet name="T5A_PLAN_vs_PRFM " sheetId="16" r:id="rId16"/>
    <sheet name="T5B_PLAN_vs_PRFM  (2)" sheetId="17" r:id="rId17"/>
    <sheet name="T5D_Drought_PLAN_vs_PRFM  " sheetId="18" r:id="rId18"/>
    <sheet name="T5C_Drought_PLAN_vs_PRFM " sheetId="19" r:id="rId19"/>
    <sheet name="T6_FG_py_Utlsn" sheetId="20" r:id="rId20"/>
    <sheet name="T6A_FG_Upy_Utlsn " sheetId="21" r:id="rId21"/>
    <sheet name="T6B_Pay_FG_FCI_Pry" sheetId="22" r:id="rId22"/>
    <sheet name="T6C_Coarse_Grain" sheetId="23" r:id="rId23"/>
    <sheet name="T7_CC_PY_Utlsn" sheetId="24" r:id="rId24"/>
    <sheet name="T7ACC_UPY_Utlsn " sheetId="25" r:id="rId25"/>
    <sheet name="AT-8_Hon_CCH_Pry" sheetId="26" r:id="rId26"/>
    <sheet name="AT-8A_Hon_CCH_UPry" sheetId="27" r:id="rId27"/>
    <sheet name="AT9_TA" sheetId="28" r:id="rId28"/>
    <sheet name="AT10_MME" sheetId="29" r:id="rId29"/>
    <sheet name="AT10A_" sheetId="30" r:id="rId30"/>
    <sheet name="AT-10 B" sheetId="31" r:id="rId31"/>
    <sheet name="AT-10 C" sheetId="32" r:id="rId32"/>
    <sheet name="AT-10D" sheetId="33" r:id="rId33"/>
    <sheet name="AT-10 E" sheetId="34" r:id="rId34"/>
    <sheet name="AT-10 F" sheetId="35" r:id="rId35"/>
    <sheet name="AT11_KS Year wise" sheetId="36" r:id="rId36"/>
    <sheet name="AT11A_KS-District wise" sheetId="37" r:id="rId37"/>
    <sheet name="AT12_KD-New" sheetId="38" r:id="rId38"/>
    <sheet name="AT12A_KD-Replacement" sheetId="39" r:id="rId39"/>
    <sheet name="Mode of cooking" sheetId="40" r:id="rId40"/>
    <sheet name="AT-14" sheetId="41" r:id="rId41"/>
    <sheet name="AT-14 A" sheetId="42" r:id="rId42"/>
    <sheet name="AT-15" sheetId="43" r:id="rId43"/>
    <sheet name="AT-16" sheetId="44" r:id="rId44"/>
    <sheet name="AT_17_Coverage-RBSK " sheetId="45" r:id="rId45"/>
    <sheet name="AT18_Details_Community " sheetId="46" r:id="rId46"/>
    <sheet name="AT_19_Impl_Agency" sheetId="47" r:id="rId47"/>
    <sheet name="AT_20_CentralCookingagency " sheetId="48" r:id="rId48"/>
    <sheet name="AT-21" sheetId="49" r:id="rId49"/>
    <sheet name="AT-22" sheetId="50" r:id="rId50"/>
    <sheet name="AT-23 MIS" sheetId="51" r:id="rId51"/>
    <sheet name="AT-23A _AMS" sheetId="52" r:id="rId52"/>
    <sheet name="AT-24" sheetId="53" r:id="rId53"/>
    <sheet name="AT-25" sheetId="54" r:id="rId54"/>
    <sheet name="Sheet1 (2)" sheetId="55" r:id="rId55"/>
    <sheet name="AT26_NoWD" sheetId="56" r:id="rId56"/>
    <sheet name="AT26A_NoWD" sheetId="57" r:id="rId57"/>
    <sheet name="AT27_Req_FG_CA_Pry" sheetId="58" r:id="rId58"/>
    <sheet name="AT27A_Req_FG_CA_U Pry " sheetId="59" r:id="rId59"/>
    <sheet name="AT27B_Req_FG_CA_N CLP" sheetId="60" r:id="rId60"/>
    <sheet name="AT27C_Req_FG_Drought -Pry " sheetId="61" r:id="rId61"/>
    <sheet name="AT27D_Req_FG_Drought -UPry " sheetId="62" r:id="rId62"/>
    <sheet name="AT_28_RqmtKitchen" sheetId="63" r:id="rId63"/>
    <sheet name="AT-28A_RqmtPlinthArea" sheetId="64" r:id="rId64"/>
    <sheet name="AT-28B_Kitchen repair" sheetId="65" r:id="rId65"/>
    <sheet name="AT29_Requirement New KD " sheetId="66" r:id="rId66"/>
    <sheet name="AT29_A_Replacement KD" sheetId="67" r:id="rId67"/>
    <sheet name="AT-30_Cook-cum-Helper" sheetId="68" r:id="rId68"/>
    <sheet name="AT_31_Budget_provision " sheetId="69" r:id="rId69"/>
    <sheet name="AT32_Drought Pry Util" sheetId="70" r:id="rId70"/>
    <sheet name="AT-32A Drought UPry Util" sheetId="71" r:id="rId71"/>
  </sheets>
  <definedNames>
    <definedName name="_xlnm.Print_Area" localSheetId="44">'AT_17_Coverage-RBSK '!$A$1:$L$33</definedName>
    <definedName name="_xlnm.Print_Area" localSheetId="46">'AT_19_Impl_Agency'!$A$1:$J$36</definedName>
    <definedName name="_xlnm.Print_Area" localSheetId="47">'AT_20_CentralCookingagency '!$A$1:$M$33</definedName>
    <definedName name="_xlnm.Print_Area" localSheetId="62">'AT_28_RqmtKitchen'!$A$1:$R$34</definedName>
    <definedName name="_xlnm.Print_Area" localSheetId="5">'AT_2A_fundflow'!$A$1:$V$35</definedName>
    <definedName name="_xlnm.Print_Area" localSheetId="68">'AT_31_Budget_provision '!$A$1:$W$36</definedName>
    <definedName name="_xlnm.Print_Area" localSheetId="30">'AT-10 B'!$A$1:$I$32</definedName>
    <definedName name="_xlnm.Print_Area" localSheetId="31">'AT-10 C'!$A$1:$J$30</definedName>
    <definedName name="_xlnm.Print_Area" localSheetId="33">'AT-10 E'!$A$1:$H$29</definedName>
    <definedName name="_xlnm.Print_Area" localSheetId="34">'AT-10 F'!$A$1:$H$28</definedName>
    <definedName name="_xlnm.Print_Area" localSheetId="28">'AT10_MME'!$A$1:$H$34</definedName>
    <definedName name="_xlnm.Print_Area" localSheetId="29">'AT10A_'!$A$1:$E$33</definedName>
    <definedName name="_xlnm.Print_Area" localSheetId="32">'AT-10D'!$A$1:$H$33</definedName>
    <definedName name="_xlnm.Print_Area" localSheetId="35">'AT11_KS Year wise'!$A$1:$K$34</definedName>
    <definedName name="_xlnm.Print_Area" localSheetId="36">'AT11A_KS-District wise'!$A$1:$K$32</definedName>
    <definedName name="_xlnm.Print_Area" localSheetId="37">'AT12_KD-New'!$A$1:$K$32</definedName>
    <definedName name="_xlnm.Print_Area" localSheetId="38">'AT12A_KD-Replacement'!$A$1:$K$32</definedName>
    <definedName name="_xlnm.Print_Area" localSheetId="40">'AT-14'!$A$1:$N$29</definedName>
    <definedName name="_xlnm.Print_Area" localSheetId="41">'AT-14 A'!$A$1:$H$29</definedName>
    <definedName name="_xlnm.Print_Area" localSheetId="42">'AT-15'!$A$1:$L$29</definedName>
    <definedName name="_xlnm.Print_Area" localSheetId="43">'AT-16'!$A$1:$K$29</definedName>
    <definedName name="_xlnm.Print_Area" localSheetId="45">'AT18_Details_Community '!$A$1:$F$31</definedName>
    <definedName name="_xlnm.Print_Area" localSheetId="3">'AT-1-Gen_Info '!$A$1:$T$55</definedName>
    <definedName name="_xlnm.Print_Area" localSheetId="6">'AT-2 DBT'!$A$1:$L$38</definedName>
    <definedName name="_xlnm.Print_Area" localSheetId="52">'AT-24'!$A$1:$M$31</definedName>
    <definedName name="_xlnm.Print_Area" localSheetId="55">'AT26_NoWD'!$A$1:$L$33</definedName>
    <definedName name="_xlnm.Print_Area" localSheetId="56">'AT26A_NoWD'!$A$1:$K$33</definedName>
    <definedName name="_xlnm.Print_Area" localSheetId="57">'AT27_Req_FG_CA_Pry'!$A$1:$T$32</definedName>
    <definedName name="_xlnm.Print_Area" localSheetId="58">'AT27A_Req_FG_CA_U Pry '!$A$1:$T$36</definedName>
    <definedName name="_xlnm.Print_Area" localSheetId="59">'AT27B_Req_FG_CA_N CLP'!$A$1:$P$22</definedName>
    <definedName name="_xlnm.Print_Area" localSheetId="60">'AT27C_Req_FG_Drought -Pry '!$A$1:$P$32</definedName>
    <definedName name="_xlnm.Print_Area" localSheetId="61">'AT27D_Req_FG_Drought -UPry '!$A$1:$P$32</definedName>
    <definedName name="_xlnm.Print_Area" localSheetId="63">'AT-28A_RqmtPlinthArea'!$A$1:$S$38</definedName>
    <definedName name="_xlnm.Print_Area" localSheetId="64">'AT-28B_Kitchen repair'!$A$1:$G$32</definedName>
    <definedName name="_xlnm.Print_Area" localSheetId="66">'AT29_A_Replacement KD'!$A$1:$V$34</definedName>
    <definedName name="_xlnm.Print_Area" localSheetId="65">'AT29_Requirement New KD '!$A$1:$V$35</definedName>
    <definedName name="_xlnm.Print_Area" localSheetId="4">'AT-2-S1 BUDGET'!$A$1:$V$34</definedName>
    <definedName name="_xlnm.Print_Area" localSheetId="7">'AT-3'!$A$1:$I$31</definedName>
    <definedName name="_xlnm.Print_Area" localSheetId="67">'AT-30_Cook-cum-Helper'!$A$1:$L$32</definedName>
    <definedName name="_xlnm.Print_Area" localSheetId="69">'AT32_Drought Pry Util'!$A$1:$L$30</definedName>
    <definedName name="_xlnm.Print_Area" localSheetId="70">'AT-32A Drought UPry Util'!$A$1:$L$32</definedName>
    <definedName name="_xlnm.Print_Area" localSheetId="8">'AT3A_cvrg(Insti)_PY'!$A$1:$N$37</definedName>
    <definedName name="_xlnm.Print_Area" localSheetId="9">'AT3B_cvrg(Insti)_UPY '!$A$1:$N$37</definedName>
    <definedName name="_xlnm.Print_Area" localSheetId="10">'AT3C_cvrg(Insti)_UPY '!$A$1:$N$37</definedName>
    <definedName name="_xlnm.Print_Area" localSheetId="25">'AT-8_Hon_CCH_Pry'!$A$1:$V$42</definedName>
    <definedName name="_xlnm.Print_Area" localSheetId="26">'AT-8A_Hon_CCH_UPry'!$A$1:$V$42</definedName>
    <definedName name="_xlnm.Print_Area" localSheetId="27">'AT9_TA'!$A$1:$I$35</definedName>
    <definedName name="_xlnm.Print_Area" localSheetId="1">'Contents'!$A$1:$C$69</definedName>
    <definedName name="_xlnm.Print_Area" localSheetId="11">'enrolment vs availed_PY'!$A$1:$Q$37</definedName>
    <definedName name="_xlnm.Print_Area" localSheetId="12">'enrolment vs availed_UPY'!$A$1:$Q$36</definedName>
    <definedName name="_xlnm.Print_Area" localSheetId="0">'First-Page'!$A$1:$Q$31</definedName>
    <definedName name="_xlnm.Print_Area" localSheetId="39">'Mode of cooking'!$A$1:$H$31</definedName>
    <definedName name="_xlnm.Print_Area" localSheetId="2">'Sheet1'!$A$1:$J$24</definedName>
    <definedName name="_xlnm.Print_Area" localSheetId="54">'Sheet1 (2)'!$A$1:$J$24</definedName>
    <definedName name="_xlnm.Print_Area" localSheetId="14">'T5_PLAN_vs_PRFM'!$A$1:$J$32</definedName>
    <definedName name="_xlnm.Print_Area" localSheetId="15">'T5A_PLAN_vs_PRFM '!$A$1:$J$34</definedName>
    <definedName name="_xlnm.Print_Area" localSheetId="16">'T5B_PLAN_vs_PRFM  (2)'!$A$1:$J$26</definedName>
    <definedName name="_xlnm.Print_Area" localSheetId="18">'T5C_Drought_PLAN_vs_PRFM '!$A$1:$J$32</definedName>
    <definedName name="_xlnm.Print_Area" localSheetId="17">'T5D_Drought_PLAN_vs_PRFM  '!$A$1:$J$32</definedName>
    <definedName name="_xlnm.Print_Area" localSheetId="19">'T6_FG_py_Utlsn'!$A$1:$L$32</definedName>
    <definedName name="_xlnm.Print_Area" localSheetId="20">'T6A_FG_Upy_Utlsn '!$A$1:$L$32</definedName>
    <definedName name="_xlnm.Print_Area" localSheetId="21">'T6B_Pay_FG_FCI_Pry'!$A$1:$M$34</definedName>
    <definedName name="_xlnm.Print_Area" localSheetId="22">'T6C_Coarse_Grain'!$A$1:$L$33</definedName>
    <definedName name="_xlnm.Print_Area" localSheetId="23">'T7_CC_PY_Utlsn'!$A$1:$Q$34</definedName>
    <definedName name="_xlnm.Print_Area" localSheetId="24">'T7ACC_UPY_Utlsn '!$A$1:$Q$33</definedName>
  </definedNames>
  <calcPr fullCalcOnLoad="1"/>
</workbook>
</file>

<file path=xl/sharedStrings.xml><?xml version="1.0" encoding="utf-8"?>
<sst xmlns="http://schemas.openxmlformats.org/spreadsheetml/2006/main" count="2778" uniqueCount="969">
  <si>
    <t>[Mid-Day Meal Scheme]</t>
  </si>
  <si>
    <t>State:</t>
  </si>
  <si>
    <t>S.No.</t>
  </si>
  <si>
    <t>Name of District</t>
  </si>
  <si>
    <t>No. of  Institutions</t>
  </si>
  <si>
    <t xml:space="preserve">(Govt+LB)Schools </t>
  </si>
  <si>
    <t>GA Schools</t>
  </si>
  <si>
    <t>Govt: Government Schools</t>
  </si>
  <si>
    <t>LB: Local Body Schools</t>
  </si>
  <si>
    <t>GA: Govt Aided Schools</t>
  </si>
  <si>
    <t xml:space="preserve"> </t>
  </si>
  <si>
    <t>Date:_________</t>
  </si>
  <si>
    <t>(Only in MS-Excel Format)</t>
  </si>
  <si>
    <t xml:space="preserve">No. of children </t>
  </si>
  <si>
    <t>Total no. of meals served</t>
  </si>
  <si>
    <t>Total</t>
  </si>
  <si>
    <t>[Qnty in MTs]</t>
  </si>
  <si>
    <t>Rice</t>
  </si>
  <si>
    <t>Date:</t>
  </si>
  <si>
    <t>[Rs. in lakh]</t>
  </si>
  <si>
    <t>Sl. No.</t>
  </si>
  <si>
    <t>Primary</t>
  </si>
  <si>
    <t>Upper Primary</t>
  </si>
  <si>
    <t>[Rs. in Lakh]</t>
  </si>
  <si>
    <t>Activities                                                               (Please list item-wise details as far as possible)</t>
  </si>
  <si>
    <t>I</t>
  </si>
  <si>
    <t xml:space="preserve">School Level Expenses </t>
  </si>
  <si>
    <t>i)Form &amp; Stationery</t>
  </si>
  <si>
    <t>Sub Total</t>
  </si>
  <si>
    <t>II</t>
  </si>
  <si>
    <t>ii) Transport &amp; Conveyance</t>
  </si>
  <si>
    <t>iv) Furniture, hardware and consumables etc.</t>
  </si>
  <si>
    <t>Grand Total</t>
  </si>
  <si>
    <t>District</t>
  </si>
  <si>
    <t xml:space="preserve">Completed (C) </t>
  </si>
  <si>
    <t xml:space="preserve">In progress (IP)                    </t>
  </si>
  <si>
    <t xml:space="preserve">Physical </t>
  </si>
  <si>
    <t>*: District-wise allocation made by State/UT out of Central Assistance provided for the purpose.</t>
  </si>
  <si>
    <t>Wheat</t>
  </si>
  <si>
    <t>SC</t>
  </si>
  <si>
    <t>ST</t>
  </si>
  <si>
    <t>OBC</t>
  </si>
  <si>
    <t>Minority</t>
  </si>
  <si>
    <t>Others</t>
  </si>
  <si>
    <t>Male</t>
  </si>
  <si>
    <t>Female</t>
  </si>
  <si>
    <t>Food item</t>
  </si>
  <si>
    <t>Calories</t>
  </si>
  <si>
    <t>Pulses</t>
  </si>
  <si>
    <t>Oil &amp; fat</t>
  </si>
  <si>
    <t>Salt &amp; Condiments</t>
  </si>
  <si>
    <t>Fuel</t>
  </si>
  <si>
    <t>Table-AT-1</t>
  </si>
  <si>
    <t>[MID-DAY MEAL SCHEME]</t>
  </si>
  <si>
    <t>Year</t>
  </si>
  <si>
    <t>Table:AT-2</t>
  </si>
  <si>
    <t>Table: AT-4</t>
  </si>
  <si>
    <t>Table: AT-4A</t>
  </si>
  <si>
    <t>Table: AT-5</t>
  </si>
  <si>
    <t>Table: AT-6</t>
  </si>
  <si>
    <t>Table: AT-7</t>
  </si>
  <si>
    <t>Table: AT-8</t>
  </si>
  <si>
    <t>Table: AT-9</t>
  </si>
  <si>
    <t>Table: AT-10</t>
  </si>
  <si>
    <t>Table: AT-11</t>
  </si>
  <si>
    <t>Table: AT-12</t>
  </si>
  <si>
    <t xml:space="preserve">Lifted from FCI </t>
  </si>
  <si>
    <t xml:space="preserve">Aggregate quantity Consumed at School level </t>
  </si>
  <si>
    <t>Table: AT-6A</t>
  </si>
  <si>
    <t xml:space="preserve">Expenditure           </t>
  </si>
  <si>
    <t>S. No.</t>
  </si>
  <si>
    <t>Month</t>
  </si>
  <si>
    <t>Total No. of Days in the month</t>
  </si>
  <si>
    <t>Anticipated No. of Working Days (3-8)</t>
  </si>
  <si>
    <t>Remarks</t>
  </si>
  <si>
    <t>Vacation Days</t>
  </si>
  <si>
    <t>Holidays outside Vacation period</t>
  </si>
  <si>
    <t>Total Holidays          (4+7)</t>
  </si>
  <si>
    <t xml:space="preserve">Sundays </t>
  </si>
  <si>
    <t>Other School Holidays</t>
  </si>
  <si>
    <t>Anticipated No. of working days</t>
  </si>
  <si>
    <t>Requirement of Foodgrains (in MTs)</t>
  </si>
  <si>
    <t>Table: AT-17</t>
  </si>
  <si>
    <t>Table: AT-3A</t>
  </si>
  <si>
    <t>Table: AT-3B</t>
  </si>
  <si>
    <t xml:space="preserve">Total </t>
  </si>
  <si>
    <t>Table: AT-7A</t>
  </si>
  <si>
    <t xml:space="preserve">Total Cooking cost expenditure                   </t>
  </si>
  <si>
    <t>Govt.</t>
  </si>
  <si>
    <t>Protein content     (in gms)</t>
  </si>
  <si>
    <t>Quantity                 (in gms)</t>
  </si>
  <si>
    <t>No. of Cooks cum helper</t>
  </si>
  <si>
    <t>Govt. aided</t>
  </si>
  <si>
    <t>Local body</t>
  </si>
  <si>
    <t>Table: AT-18</t>
  </si>
  <si>
    <t>Madarsas/ Maqtab</t>
  </si>
  <si>
    <t>State</t>
  </si>
  <si>
    <t>No. of Institutions  serving MDM</t>
  </si>
  <si>
    <t>PERFORMANCE</t>
  </si>
  <si>
    <r>
      <t>Financial (</t>
    </r>
    <r>
      <rPr>
        <b/>
        <i/>
        <sz val="10"/>
        <rFont val="Arial"/>
        <family val="2"/>
      </rPr>
      <t>Rs. in lakh)</t>
    </r>
  </si>
  <si>
    <t>Yet to start</t>
  </si>
  <si>
    <t>This information is based on the Academic Calendar prepared by the Education Department</t>
  </si>
  <si>
    <t xml:space="preserve">Balance requirement of kitchen  cum stores </t>
  </si>
  <si>
    <t>SI.No</t>
  </si>
  <si>
    <t>Component</t>
  </si>
  <si>
    <t>No. of Meals served</t>
  </si>
  <si>
    <t>Centre</t>
  </si>
  <si>
    <t>Total (col.8+11-14)</t>
  </si>
  <si>
    <t>Central assistance received</t>
  </si>
  <si>
    <t xml:space="preserve">*Norms are only for guidance. Actual number will be determined on the basis of ground reality. </t>
  </si>
  <si>
    <t>Total            (col 3+4+5+6)</t>
  </si>
  <si>
    <t>Total       (col.8+9+10+11)</t>
  </si>
  <si>
    <t>Total       (col.13+14+15+16)</t>
  </si>
  <si>
    <t>SHG</t>
  </si>
  <si>
    <t>NGO</t>
  </si>
  <si>
    <t>PRI - Panchayati Raj Institution</t>
  </si>
  <si>
    <t>SHG - Self Help Group</t>
  </si>
  <si>
    <t>VEC Village Education Committee</t>
  </si>
  <si>
    <t>WEC - Ward Education Committee</t>
  </si>
  <si>
    <t>Cost of Foodgrain</t>
  </si>
  <si>
    <t>Cooking Cost</t>
  </si>
  <si>
    <t>Transportation Assistance</t>
  </si>
  <si>
    <t>MME</t>
  </si>
  <si>
    <t>Honorarium to Cook-cum-Helper</t>
  </si>
  <si>
    <t>Kitchen-cum-Store</t>
  </si>
  <si>
    <t>Kitchen Devices</t>
  </si>
  <si>
    <t>Quantity (in gms)</t>
  </si>
  <si>
    <t>Diff. Between (7) -(12)</t>
  </si>
  <si>
    <t>Reasons for difference in col. 13</t>
  </si>
  <si>
    <t>Physical           [col. 3-col.5-col.7]</t>
  </si>
  <si>
    <t>Financial ( Rs. in lakh)                                       [col. 4-col.6-col.8]</t>
  </si>
  <si>
    <t xml:space="preserve">Unit Cost </t>
  </si>
  <si>
    <t>(Rs. In lakhs)</t>
  </si>
  <si>
    <t>No. of Institutions assigned to</t>
  </si>
  <si>
    <t>Grand total</t>
  </si>
  <si>
    <t>Govt. (Col.3-7-11)</t>
  </si>
  <si>
    <t>Govt. aided (col.4-8-12)</t>
  </si>
  <si>
    <t>Local body (col.5-9-13)</t>
  </si>
  <si>
    <t>Total (col.6-10-14)</t>
  </si>
  <si>
    <t>*Remarks</t>
  </si>
  <si>
    <t>Instalment / Component</t>
  </si>
  <si>
    <t>Amount (Rs. In lakhs)</t>
  </si>
  <si>
    <t>Date of receiving of funds by the State / UT</t>
  </si>
  <si>
    <t>Block*</t>
  </si>
  <si>
    <t>Amount</t>
  </si>
  <si>
    <t>Date</t>
  </si>
  <si>
    <t>Balance of 1st Instalment</t>
  </si>
  <si>
    <t>2nd Instalment</t>
  </si>
  <si>
    <t>Budget Provision</t>
  </si>
  <si>
    <t xml:space="preserve">Expenditure </t>
  </si>
  <si>
    <t xml:space="preserve"> Holidays</t>
  </si>
  <si>
    <t>Holidays</t>
  </si>
  <si>
    <t>No. of Schools not having Kitchen Shed</t>
  </si>
  <si>
    <t>Fund required</t>
  </si>
  <si>
    <t>Kitchen-cum-Store proposed this year</t>
  </si>
  <si>
    <t>Total fund required : (Col. 6+10+14+18)</t>
  </si>
  <si>
    <t>Gram Panchayat / School*</t>
  </si>
  <si>
    <t>District*</t>
  </si>
  <si>
    <t xml:space="preserve">*If the State releases the fund directly to District / block / Gram Panchayat / school level, then fill up the relevant column. </t>
  </si>
  <si>
    <t>Youth Club of NYK</t>
  </si>
  <si>
    <t>NYK: Nehru Yuva Kendra</t>
  </si>
  <si>
    <t>1. Cooks- cum- helpers engaged under Mid Day Meal Scheme</t>
  </si>
  <si>
    <t xml:space="preserve">2. Cost of meal per child per school day as per State Nutrition / Expenditure Norm including both, Central and State share. </t>
  </si>
  <si>
    <t>Cost   (in Rs.)</t>
  </si>
  <si>
    <t xml:space="preserve">Vegetables </t>
  </si>
  <si>
    <t>Any other item</t>
  </si>
  <si>
    <t>Central</t>
  </si>
  <si>
    <t>Proposed</t>
  </si>
  <si>
    <t>For Central Share</t>
  </si>
  <si>
    <t>For State Share</t>
  </si>
  <si>
    <t>Central Share</t>
  </si>
  <si>
    <t>Status of Releasing of Funds by the State / UT</t>
  </si>
  <si>
    <t>Date on which Block / Gram Panchyat / School / Cooking Agency received funds</t>
  </si>
  <si>
    <t>Directorate / Authority</t>
  </si>
  <si>
    <t xml:space="preserve">Cost of foodgrains </t>
  </si>
  <si>
    <t xml:space="preserve">3.  Per Unit Cooking Cost </t>
  </si>
  <si>
    <t xml:space="preserve">Kitchen-cum-store </t>
  </si>
  <si>
    <t xml:space="preserve">No. of Institutions </t>
  </si>
  <si>
    <t xml:space="preserve">Payment to FCI </t>
  </si>
  <si>
    <t>Qty (in MTs)</t>
  </si>
  <si>
    <t>Unspent Balance  {Col. (4+ 5)- 9}</t>
  </si>
  <si>
    <t>(Rs. in lakh)</t>
  </si>
  <si>
    <t>ii) Training of cook cum helpers</t>
  </si>
  <si>
    <t>iii) Replacement/repair/maintenance of cooking device, utensils, etc.</t>
  </si>
  <si>
    <t>v) Capacity builidng of officials</t>
  </si>
  <si>
    <t>i) Hiring charges of manpower at various levels</t>
  </si>
  <si>
    <t>iii) Office expenditure</t>
  </si>
  <si>
    <t>vi) Publicity, Preparation of relevant manuals</t>
  </si>
  <si>
    <t xml:space="preserve">vii) External Monitoring &amp; Evaluation </t>
  </si>
  <si>
    <t>Trust</t>
  </si>
  <si>
    <t>PRI / GP/ Urban Local Body</t>
  </si>
  <si>
    <t>GP - Gram Panchayat</t>
  </si>
  <si>
    <t>No. of children covered</t>
  </si>
  <si>
    <t>Kitchen-cum-store</t>
  </si>
  <si>
    <t>No. of meals to be served  (Col. 4 x Col. 5)</t>
  </si>
  <si>
    <t>Name of Distict</t>
  </si>
  <si>
    <t>State Share</t>
  </si>
  <si>
    <t>Table: AT-8A</t>
  </si>
  <si>
    <t>Total       (col. 8+9+  10+11)</t>
  </si>
  <si>
    <t>Total            (col 3+4 +5+6)</t>
  </si>
  <si>
    <t>Table: AT-6B</t>
  </si>
  <si>
    <t>kitchen cum store constructed through convergance</t>
  </si>
  <si>
    <t xml:space="preserve">Adhoc Grant (25%) </t>
  </si>
  <si>
    <t xml:space="preserve">(A) Recurring Assistance </t>
  </si>
  <si>
    <t xml:space="preserve">(B) Non-Recurring Assistance </t>
  </si>
  <si>
    <t>(Govt+LB)</t>
  </si>
  <si>
    <t>GA</t>
  </si>
  <si>
    <t>State Share(9+12-15)</t>
  </si>
  <si>
    <t>Total(10+13-16)</t>
  </si>
  <si>
    <t xml:space="preserve">No. of schools </t>
  </si>
  <si>
    <t>Name of  District</t>
  </si>
  <si>
    <t>S.no</t>
  </si>
  <si>
    <t>Madarsa/Maqtab</t>
  </si>
  <si>
    <t xml:space="preserve">Bills raised by FCI </t>
  </si>
  <si>
    <t xml:space="preserve">Central Assistance Released by GOI </t>
  </si>
  <si>
    <t>(Rs. in Lakh)</t>
  </si>
  <si>
    <t>Management, Supervision, Training,  Internal Monitoring and External Monitoring</t>
  </si>
  <si>
    <t xml:space="preserve">Central Assistance Received from GoI </t>
  </si>
  <si>
    <t xml:space="preserve">Released by State Govt. if any </t>
  </si>
  <si>
    <t xml:space="preserve">Remarks </t>
  </si>
  <si>
    <t>Total (col. 3+4+5+6)</t>
  </si>
  <si>
    <t>Deworming tablets distributed</t>
  </si>
  <si>
    <t>Distribution of spectacles</t>
  </si>
  <si>
    <t xml:space="preserve">If the cooking cost has been revised several times during the year, then all such costs should be indicated in separate rows and dates of their application in remarks column. </t>
  </si>
  <si>
    <t>Central             (col6+9-12)</t>
  </si>
  <si>
    <t>Central Share(8+11-14)</t>
  </si>
  <si>
    <t>Recurring Assistance</t>
  </si>
  <si>
    <t>Non-Recurring Assistance</t>
  </si>
  <si>
    <t>Payment of Pending Bills of previous year</t>
  </si>
  <si>
    <t xml:space="preserve">Amount  </t>
  </si>
  <si>
    <t>Constructed with convergence</t>
  </si>
  <si>
    <t>Academic Calendar (No. of Days)</t>
  </si>
  <si>
    <t>Total No. of schools excluding newly opened school</t>
  </si>
  <si>
    <t>No. of Schools not having Kitchen-cum-store</t>
  </si>
  <si>
    <t>No. of children enrolled</t>
  </si>
  <si>
    <t>Recurring Asssitance</t>
  </si>
  <si>
    <t>Non Recurring Assistance</t>
  </si>
  <si>
    <t>Mode of Payment (cash / cheque / e-transfer)</t>
  </si>
  <si>
    <t xml:space="preserve">  Unutilized Budget</t>
  </si>
  <si>
    <t>Gen.</t>
  </si>
  <si>
    <t>SC.</t>
  </si>
  <si>
    <t>ST.</t>
  </si>
  <si>
    <t>Rs. In lakh</t>
  </si>
  <si>
    <t>Gen</t>
  </si>
  <si>
    <t>2013-14</t>
  </si>
  <si>
    <t>Table: AT-3C</t>
  </si>
  <si>
    <t>Table: AT- 3</t>
  </si>
  <si>
    <t>Primary (I-V)</t>
  </si>
  <si>
    <t>Upper Primary (VI-VIII)</t>
  </si>
  <si>
    <t>Primary with Upper Primary (I-VIII)</t>
  </si>
  <si>
    <t>Total no.  of institutions
in the State</t>
  </si>
  <si>
    <t>Total no.  of institutions
Serving MDM in the State</t>
  </si>
  <si>
    <t>Reasons for difference, if any</t>
  </si>
  <si>
    <t>1</t>
  </si>
  <si>
    <t>2</t>
  </si>
  <si>
    <t>3</t>
  </si>
  <si>
    <t>4</t>
  </si>
  <si>
    <t>5</t>
  </si>
  <si>
    <t>6</t>
  </si>
  <si>
    <t>7</t>
  </si>
  <si>
    <t>8</t>
  </si>
  <si>
    <t>Note: The institutions already counted under primary(col. 3) and upper primary(col. 4) should not be counted again in primary with upper primary(col.5)</t>
  </si>
  <si>
    <t xml:space="preserve">Total Institutions </t>
  </si>
  <si>
    <t>No. of Inst. For which Annual data entry completed</t>
  </si>
  <si>
    <t>No. of Inst. For which Monthly data entry completed</t>
  </si>
  <si>
    <t>May</t>
  </si>
  <si>
    <t>Jun</t>
  </si>
  <si>
    <t>Jul</t>
  </si>
  <si>
    <t>Aug</t>
  </si>
  <si>
    <t>Sep</t>
  </si>
  <si>
    <t>Oct</t>
  </si>
  <si>
    <t>Nov</t>
  </si>
  <si>
    <t xml:space="preserve">                                                                                                                                                                              </t>
  </si>
  <si>
    <t xml:space="preserve">Sl. </t>
  </si>
  <si>
    <t>Designation</t>
  </si>
  <si>
    <t>Working under MDMS</t>
  </si>
  <si>
    <t>State level</t>
  </si>
  <si>
    <t>District Level</t>
  </si>
  <si>
    <t>Block Level</t>
  </si>
  <si>
    <t>9</t>
  </si>
  <si>
    <t>10</t>
  </si>
  <si>
    <t>11</t>
  </si>
  <si>
    <t>Regular Employee</t>
  </si>
  <si>
    <t xml:space="preserve">District </t>
  </si>
  <si>
    <t xml:space="preserve">Action Taken by State Govt. </t>
  </si>
  <si>
    <t>Gender</t>
  </si>
  <si>
    <t>Caste</t>
  </si>
  <si>
    <t>Serving by disadvantaged section</t>
  </si>
  <si>
    <t>Sitting Arrangement</t>
  </si>
  <si>
    <t xml:space="preserve">Total no. of cent. kitchen </t>
  </si>
  <si>
    <t>Physical details</t>
  </si>
  <si>
    <t>Financial details (Rs. in Lakh)</t>
  </si>
  <si>
    <t>No. of Institutions covered</t>
  </si>
  <si>
    <t>No. of CCH engaged at schools covered by centralised kitchen</t>
  </si>
  <si>
    <t xml:space="preserve">Honorarium paid to cooks working at centralized kitchen </t>
  </si>
  <si>
    <t>Honorarium paid to CCH at schools  covered by centralised kitchen</t>
  </si>
  <si>
    <t>Total honorarium paid  (col 9 + 10)</t>
  </si>
  <si>
    <t xml:space="preserve">Total no. of NGOs covering &gt; 20000 children </t>
  </si>
  <si>
    <t>Name of NGOs</t>
  </si>
  <si>
    <t>Total no. of institutions covered</t>
  </si>
  <si>
    <t>Total no. of children covered</t>
  </si>
  <si>
    <t>Maximum distance covered from Centralised Kitchen</t>
  </si>
  <si>
    <t>Foodgrain (in MT)</t>
  </si>
  <si>
    <t>Cooking cost (Rs in Lakh)</t>
  </si>
  <si>
    <t>Honorarium to CCH (Rs in Lakh)</t>
  </si>
  <si>
    <t>Transportation Assistance (Rs in Lakh)</t>
  </si>
  <si>
    <t>Released</t>
  </si>
  <si>
    <t>Utilization</t>
  </si>
  <si>
    <t>12</t>
  </si>
  <si>
    <t>13</t>
  </si>
  <si>
    <t>14</t>
  </si>
  <si>
    <t>15</t>
  </si>
  <si>
    <t>State(Yes/No) Give details</t>
  </si>
  <si>
    <t>District (Yes/No) Give details</t>
  </si>
  <si>
    <t>Block (Yes/No) Give details</t>
  </si>
  <si>
    <t>Dedicated Nodal Department for MDM</t>
  </si>
  <si>
    <t>Dedicated Nodal official for MDM</t>
  </si>
  <si>
    <t>Mode of receiving complaints</t>
  </si>
  <si>
    <r>
      <rPr>
        <b/>
        <sz val="7"/>
        <color indexed="8"/>
        <rFont val="Calibri"/>
        <family val="2"/>
      </rPr>
      <t xml:space="preserve">  </t>
    </r>
    <r>
      <rPr>
        <b/>
        <sz val="10"/>
        <color indexed="8"/>
        <rFont val="Calibri"/>
        <family val="2"/>
      </rPr>
      <t>Toll free number</t>
    </r>
  </si>
  <si>
    <r>
      <rPr>
        <b/>
        <sz val="7"/>
        <color indexed="8"/>
        <rFont val="Calibri"/>
        <family val="2"/>
      </rPr>
      <t xml:space="preserve">  </t>
    </r>
    <r>
      <rPr>
        <b/>
        <sz val="10"/>
        <color indexed="8"/>
        <rFont val="Calibri"/>
        <family val="2"/>
      </rPr>
      <t>Dedicated landline number</t>
    </r>
  </si>
  <si>
    <r>
      <rPr>
        <b/>
        <sz val="7"/>
        <color indexed="8"/>
        <rFont val="Calibri"/>
        <family val="2"/>
      </rPr>
      <t xml:space="preserve">  </t>
    </r>
    <r>
      <rPr>
        <b/>
        <sz val="10"/>
        <color indexed="8"/>
        <rFont val="Calibri"/>
        <family val="2"/>
      </rPr>
      <t>Call centre</t>
    </r>
  </si>
  <si>
    <r>
      <rPr>
        <b/>
        <sz val="7"/>
        <color indexed="8"/>
        <rFont val="Calibri"/>
        <family val="2"/>
      </rPr>
      <t xml:space="preserve">  </t>
    </r>
    <r>
      <rPr>
        <b/>
        <sz val="10"/>
        <color indexed="8"/>
        <rFont val="Calibri"/>
        <family val="2"/>
      </rPr>
      <t>Emails</t>
    </r>
  </si>
  <si>
    <r>
      <rPr>
        <b/>
        <sz val="7"/>
        <color indexed="8"/>
        <rFont val="Calibri"/>
        <family val="2"/>
      </rPr>
      <t xml:space="preserve">  </t>
    </r>
    <r>
      <rPr>
        <b/>
        <sz val="10"/>
        <color indexed="8"/>
        <rFont val="Calibri"/>
        <family val="2"/>
      </rPr>
      <t>Press news</t>
    </r>
  </si>
  <si>
    <r>
      <rPr>
        <b/>
        <sz val="7"/>
        <color indexed="8"/>
        <rFont val="Calibri"/>
        <family val="2"/>
      </rPr>
      <t xml:space="preserve">  </t>
    </r>
    <r>
      <rPr>
        <b/>
        <sz val="10"/>
        <color indexed="8"/>
        <rFont val="Calibri"/>
        <family val="2"/>
      </rPr>
      <t>Radio/T.V.</t>
    </r>
  </si>
  <si>
    <r>
      <rPr>
        <b/>
        <sz val="7"/>
        <color indexed="8"/>
        <rFont val="Calibri"/>
        <family val="2"/>
      </rPr>
      <t xml:space="preserve">  </t>
    </r>
    <r>
      <rPr>
        <b/>
        <sz val="10"/>
        <color indexed="8"/>
        <rFont val="Calibri"/>
        <family val="2"/>
      </rPr>
      <t>SMS</t>
    </r>
  </si>
  <si>
    <r>
      <rPr>
        <b/>
        <sz val="7"/>
        <color indexed="8"/>
        <rFont val="Calibri"/>
        <family val="2"/>
      </rPr>
      <t xml:space="preserve">  </t>
    </r>
    <r>
      <rPr>
        <b/>
        <sz val="10"/>
        <color indexed="8"/>
        <rFont val="Calibri"/>
        <family val="2"/>
      </rPr>
      <t>Postal system</t>
    </r>
  </si>
  <si>
    <t>Number of Complaints received and status of complaint</t>
  </si>
  <si>
    <t>Number of Complaints</t>
  </si>
  <si>
    <t>Year/Month  of receiving complaints</t>
  </si>
  <si>
    <t>Status of complaints</t>
  </si>
  <si>
    <t>Action taken</t>
  </si>
  <si>
    <t xml:space="preserve">Food Grain related issues </t>
  </si>
  <si>
    <t>Delay in Funds transfer</t>
  </si>
  <si>
    <t xml:space="preserve">Misappropriation of Funds </t>
  </si>
  <si>
    <t>Non payment of Honorarium to cook-cum-helpers</t>
  </si>
  <si>
    <t>Complaints against Centralized Kitchens/NGO/SHG</t>
  </si>
  <si>
    <t>Caste Discrimination</t>
  </si>
  <si>
    <t>Quality and Quantity of MDM</t>
  </si>
  <si>
    <t>Kitchen –cum-store</t>
  </si>
  <si>
    <t>Kitchen devices</t>
  </si>
  <si>
    <t xml:space="preserve">Mode of cooking /Fuel related </t>
  </si>
  <si>
    <t>Hygiene</t>
  </si>
  <si>
    <t>Harassment from Officials</t>
  </si>
  <si>
    <t xml:space="preserve">Non Distribution of medicines to children </t>
  </si>
  <si>
    <t>Corruption</t>
  </si>
  <si>
    <t xml:space="preserve">Inspection related </t>
  </si>
  <si>
    <t>Any untoward incident</t>
  </si>
  <si>
    <t>2014-15</t>
  </si>
  <si>
    <t>Free of cost</t>
  </si>
  <si>
    <t>Special Training Centers</t>
  </si>
  <si>
    <t>Total            (col 3+ 4+5+6)</t>
  </si>
  <si>
    <t>Total       (col. 8+9+ 10+11)</t>
  </si>
  <si>
    <t>Total       (col. 8+9+10+11)</t>
  </si>
  <si>
    <t>Table: AT-5 A</t>
  </si>
  <si>
    <t>Table: AT-5 C</t>
  </si>
  <si>
    <t>Table: AT-5 B</t>
  </si>
  <si>
    <r>
      <t xml:space="preserve">No. of working days </t>
    </r>
    <r>
      <rPr>
        <b/>
        <sz val="8"/>
        <color indexed="10"/>
        <rFont val="Arial"/>
        <family val="2"/>
      </rPr>
      <t xml:space="preserve">   </t>
    </r>
    <r>
      <rPr>
        <b/>
        <sz val="10"/>
        <color indexed="10"/>
        <rFont val="Arial"/>
        <family val="2"/>
      </rPr>
      <t xml:space="preserve">   </t>
    </r>
    <r>
      <rPr>
        <b/>
        <sz val="10"/>
        <rFont val="Arial"/>
        <family val="2"/>
      </rPr>
      <t xml:space="preserve">          </t>
    </r>
  </si>
  <si>
    <r>
      <t>No. of working days</t>
    </r>
    <r>
      <rPr>
        <b/>
        <sz val="8"/>
        <color indexed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 xml:space="preserve">   </t>
    </r>
    <r>
      <rPr>
        <b/>
        <sz val="10"/>
        <rFont val="Arial"/>
        <family val="2"/>
      </rPr>
      <t xml:space="preserve">          </t>
    </r>
  </si>
  <si>
    <t>**: includes unspent balance at State, District, Block and school level (including NGOs/Private Agencies).</t>
  </si>
  <si>
    <t>* Including Drought also, if applicable</t>
  </si>
  <si>
    <t xml:space="preserve">Closing Balance**                  (col.4+5-6)                         </t>
  </si>
  <si>
    <t xml:space="preserve">Closing Balance** (col.9+10-11)                         </t>
  </si>
  <si>
    <t xml:space="preserve">No. of Cook-cum-helpers approved by  PAB-MDM </t>
  </si>
  <si>
    <t xml:space="preserve">Cooking Cost Recieved                        </t>
  </si>
  <si>
    <t xml:space="preserve"> Recieved                        </t>
  </si>
  <si>
    <t>No. of CCH recieving honorarium through Bank Account</t>
  </si>
  <si>
    <t>2006-07</t>
  </si>
  <si>
    <t>2007-08</t>
  </si>
  <si>
    <t>2008-09</t>
  </si>
  <si>
    <t>2009-10</t>
  </si>
  <si>
    <t>2010-11</t>
  </si>
  <si>
    <t>2011-12</t>
  </si>
  <si>
    <t>2012-13</t>
  </si>
  <si>
    <t>Table: AT-11A</t>
  </si>
  <si>
    <t xml:space="preserve">Total no of Cook-cum-helper </t>
  </si>
  <si>
    <t>Name of NGO</t>
  </si>
  <si>
    <t>No. of Kitchens</t>
  </si>
  <si>
    <t>No. of institution covered</t>
  </si>
  <si>
    <t>SMC/VEC / WEC</t>
  </si>
  <si>
    <t>Name of Trust</t>
  </si>
  <si>
    <t>No. of SHG</t>
  </si>
  <si>
    <t>Total no. of Institutions</t>
  </si>
  <si>
    <t>Status</t>
  </si>
  <si>
    <t>No . of schools to be covered</t>
  </si>
  <si>
    <t>No. of IEC Activities</t>
  </si>
  <si>
    <t>Level</t>
  </si>
  <si>
    <t>District/ Block</t>
  </si>
  <si>
    <t>School</t>
  </si>
  <si>
    <t>Tools</t>
  </si>
  <si>
    <t>Audio Video</t>
  </si>
  <si>
    <t>Print</t>
  </si>
  <si>
    <t>Traditional (Nukkad Natak, Folk Songs, Rallies, Others)</t>
  </si>
  <si>
    <t>No. of schools having hand washing facilities</t>
  </si>
  <si>
    <t>Tap</t>
  </si>
  <si>
    <t>Hand pump</t>
  </si>
  <si>
    <t>Pond/ well/ Stream</t>
  </si>
  <si>
    <t>Teacher</t>
  </si>
  <si>
    <t>Community</t>
  </si>
  <si>
    <t>CCH</t>
  </si>
  <si>
    <t>2. a.</t>
  </si>
  <si>
    <t>Name of food items</t>
  </si>
  <si>
    <t>Pending bills of previous year</t>
  </si>
  <si>
    <t xml:space="preserve">Name of Organization/ Institute for conducting social audit </t>
  </si>
  <si>
    <t>Completed (Yes/ No)</t>
  </si>
  <si>
    <t xml:space="preserve">In Progress (Training/ conduct at school/ public hearing)  </t>
  </si>
  <si>
    <t>Not yet started</t>
  </si>
  <si>
    <t>Total Exp.     (in Rs)</t>
  </si>
  <si>
    <t xml:space="preserve">State functionaries </t>
  </si>
  <si>
    <t xml:space="preserve">Source of information </t>
  </si>
  <si>
    <t xml:space="preserve">Media </t>
  </si>
  <si>
    <t>Social Audit Report</t>
  </si>
  <si>
    <t>Number of complaints on discrimination on</t>
  </si>
  <si>
    <t xml:space="preserve">Parent/Children/Community </t>
  </si>
  <si>
    <t>Total (col 6+7) *</t>
  </si>
  <si>
    <t>Nature of Complaints</t>
  </si>
  <si>
    <t>No. of CCH having bank account</t>
  </si>
  <si>
    <t>Quantity</t>
  </si>
  <si>
    <t>Cost (in Rs.)</t>
  </si>
  <si>
    <t>Frequency</t>
  </si>
  <si>
    <t>1. A - Honorarium to Cook cum helpers (per month):</t>
  </si>
  <si>
    <t xml:space="preserve">Special Training Centers : Special Training Centre under SSA, Education Gaurantee Scheme center, Alternative and Innovative Education and NCLP schools </t>
  </si>
  <si>
    <t xml:space="preserve">     of Labour Department. </t>
  </si>
  <si>
    <t xml:space="preserve">              of Labour Department. </t>
  </si>
  <si>
    <t>Table: AT-5 D</t>
  </si>
  <si>
    <t>Reasons for Less payment Col. (7-9)</t>
  </si>
  <si>
    <t>Table: AT-6C</t>
  </si>
  <si>
    <t xml:space="preserve">Table: AT-11 : Sanction and Utilisation of Central assistance towards construction of Kitchen-cum-store (Primary &amp; Upper Primary,Classes I-VIII) </t>
  </si>
  <si>
    <t xml:space="preserve">Table: AT-11A : Sanction and Utilisation of Central assistance towards construction of Kitchen-cum-store (Primary &amp; Upper Primary,Classes I-VIII) </t>
  </si>
  <si>
    <t xml:space="preserve">Table: AT-12  : Sanction and Utilisation of Central assistance towards procurement of Kitchen Devices (Primary &amp; Upper Primary,Classes I-VIII) </t>
  </si>
  <si>
    <t>PAB Approval for CCH</t>
  </si>
  <si>
    <t>*No. of additional cooks required over and above PAB Approval</t>
  </si>
  <si>
    <t>No. of Primary Institutions</t>
  </si>
  <si>
    <t>No. of SMCs formed</t>
  </si>
  <si>
    <t>No. of Schools monitored by SMCs</t>
  </si>
  <si>
    <t>No. of Upper Primary Institutions</t>
  </si>
  <si>
    <t>Table: AT-18 : Formation of School Management Committee (SMC) at School Level for Monitoring the Scheme</t>
  </si>
  <si>
    <t>Table: AT-19 : Responsibility of Implementation</t>
  </si>
  <si>
    <t>Table: AT-19</t>
  </si>
  <si>
    <t>Weekly Iron &amp; Folic Acid Supplementation (WIFS)</t>
  </si>
  <si>
    <t>No. of CCH engaged at Cent. Kitchen</t>
  </si>
  <si>
    <t>* Total number of cook-cum-helpers can not exceed the norms for engagement of cook-cum-helpers.</t>
  </si>
  <si>
    <t>Multi tap</t>
  </si>
  <si>
    <t>Type of hand washing facilities (number of schools)</t>
  </si>
  <si>
    <t>Plinth Area 1 (20sq Mtr)</t>
  </si>
  <si>
    <t>Plinth Area 2 (24 sq Mtr)</t>
  </si>
  <si>
    <t>Plinth Area 3 (28 sq Mtr)</t>
  </si>
  <si>
    <t>Plinth Area 4 (32 sq Mtr)</t>
  </si>
  <si>
    <t>Gen. Col. 3-Col.15</t>
  </si>
  <si>
    <t>SC.  Col. 4-Col.16</t>
  </si>
  <si>
    <t>ST.  Col. 5-Col.17</t>
  </si>
  <si>
    <t>Total Col. 19+Col.20+Col.21</t>
  </si>
  <si>
    <t>(Rs. In  Lakh)</t>
  </si>
  <si>
    <t>Total sanctioned</t>
  </si>
  <si>
    <t>Additional Food Items (per child)</t>
  </si>
  <si>
    <t>Contractual/Part time worker</t>
  </si>
  <si>
    <t>Full meal in lieu of MDM</t>
  </si>
  <si>
    <t>Children benefitted</t>
  </si>
  <si>
    <t>Meals served</t>
  </si>
  <si>
    <t>Name of the items</t>
  </si>
  <si>
    <t>In kind</t>
  </si>
  <si>
    <t>In any other form</t>
  </si>
  <si>
    <t>Additional Food Item</t>
  </si>
  <si>
    <t>Value
(In Rs)</t>
  </si>
  <si>
    <t xml:space="preserve">No. of schools received contribution </t>
  </si>
  <si>
    <t>2016-17</t>
  </si>
  <si>
    <t xml:space="preserve">No. of CCHs engaged  </t>
  </si>
  <si>
    <t xml:space="preserve">No. of CCHs engaged </t>
  </si>
  <si>
    <t xml:space="preserve">Procured (C) </t>
  </si>
  <si>
    <t>Table: AT-12 A</t>
  </si>
  <si>
    <t>Anticipated No. of working days for NCLP schools</t>
  </si>
  <si>
    <t xml:space="preserve">Cooking Cost </t>
  </si>
  <si>
    <t>Mid Day Meal Scheme</t>
  </si>
  <si>
    <t xml:space="preserve">Number of institutions </t>
  </si>
  <si>
    <t xml:space="preserve">Meals not served </t>
  </si>
  <si>
    <t>No. of working days</t>
  </si>
  <si>
    <t xml:space="preserve">Number of children </t>
  </si>
  <si>
    <t>Whether allowance is paid to children</t>
  </si>
  <si>
    <t xml:space="preserve">Foodgrains (Wheat/Rice/Coarse grain) </t>
  </si>
  <si>
    <t xml:space="preserve">Table: AT-12 A : Sanction and Utilisation of Central assistance towards replacement of Kitchen Devices  </t>
  </si>
  <si>
    <t xml:space="preserve">Proposed number of children  </t>
  </si>
  <si>
    <t>Note : State may indicate their plinth area and size of the kitchen-cum-stores if they have any other plinth area than mentioned in the table.</t>
  </si>
  <si>
    <t xml:space="preserve">No. of schools covered </t>
  </si>
  <si>
    <t xml:space="preserve">No. of children covered </t>
  </si>
  <si>
    <t>Health Check -ups carried out</t>
  </si>
  <si>
    <t>Mode of cooking (No. of Schools)</t>
  </si>
  <si>
    <t xml:space="preserve">LPG </t>
  </si>
  <si>
    <t>Solar cooker</t>
  </si>
  <si>
    <t>Fire wood</t>
  </si>
  <si>
    <t>Tasting of food (number of schools)</t>
  </si>
  <si>
    <t>Parents</t>
  </si>
  <si>
    <t xml:space="preserve">Name of the Accredited / Recognised lab engaged for testing </t>
  </si>
  <si>
    <t xml:space="preserve">Collected </t>
  </si>
  <si>
    <t>Tested</t>
  </si>
  <si>
    <t>Meeting norms</t>
  </si>
  <si>
    <t>Below norms</t>
  </si>
  <si>
    <t xml:space="preserve">Number of samples </t>
  </si>
  <si>
    <t>Result (No. of samples)</t>
  </si>
  <si>
    <t xml:space="preserve">Number of </t>
  </si>
  <si>
    <t>Schools inspected by Govt. officials</t>
  </si>
  <si>
    <t>Meetings of District level committee headed by the senior most Member of Parliament of Loksabha</t>
  </si>
  <si>
    <t>Meetings of District Steering cum Monitoring committee headed by District Megistrate</t>
  </si>
  <si>
    <t>Table: AT-10 A</t>
  </si>
  <si>
    <t>2017-18</t>
  </si>
  <si>
    <t>2015-16</t>
  </si>
  <si>
    <t>Constructed through convergence</t>
  </si>
  <si>
    <t>Procured through convergence</t>
  </si>
  <si>
    <t>Table AT- 13: Details of mode of cooking</t>
  </si>
  <si>
    <t>Table AT-13</t>
  </si>
  <si>
    <t>Table AT -14 : Quality, Safety and Hygiene</t>
  </si>
  <si>
    <t>Table: AT- 14</t>
  </si>
  <si>
    <t>Table AT -14 A : Testing of Food Samples by accredited labs</t>
  </si>
  <si>
    <t>Table: AT- 14 A</t>
  </si>
  <si>
    <t>Table AT -15 : Contribution by community in form of  Tithi Bhojan or any other similar practice</t>
  </si>
  <si>
    <t>Table: AT- 15</t>
  </si>
  <si>
    <t>Table AT -16 : Interuptions in serving of MDM and MDM allowance paid to children</t>
  </si>
  <si>
    <t>Table: AT- 16</t>
  </si>
  <si>
    <t>Table - AT - 21</t>
  </si>
  <si>
    <t>Table AT -22 :Information on NGOs covering more than 20000 children, if any</t>
  </si>
  <si>
    <t>Table: AT- 22</t>
  </si>
  <si>
    <t>Table-AT- 23</t>
  </si>
  <si>
    <t>Table AT - 24 : Details of discrimination of any kind in MDMS</t>
  </si>
  <si>
    <t>Table - AT - 24</t>
  </si>
  <si>
    <t>Table AT- 25: Details of Grievance Redressal cell</t>
  </si>
  <si>
    <t>Table: AT- 25</t>
  </si>
  <si>
    <t>Table: AT-26</t>
  </si>
  <si>
    <t>Table: AT-26 A</t>
  </si>
  <si>
    <t>Table: AT-27</t>
  </si>
  <si>
    <t>Table: AT-27 A</t>
  </si>
  <si>
    <t>Table: AT-27 B</t>
  </si>
  <si>
    <t>Table: AT-28</t>
  </si>
  <si>
    <t xml:space="preserve">Table: AT-28 A </t>
  </si>
  <si>
    <t>Table: AT-29</t>
  </si>
  <si>
    <t>Table: AT-30</t>
  </si>
  <si>
    <t>Table: AT-2A</t>
  </si>
  <si>
    <t>No. of schools having parents roaster</t>
  </si>
  <si>
    <t>No. of schools having tasting register</t>
  </si>
  <si>
    <t xml:space="preserve">Table: AT-20 : Information on Cooking Agencies </t>
  </si>
  <si>
    <t xml:space="preserve">Table: AT-20 </t>
  </si>
  <si>
    <t>No. of Inst. For which daily data transferred to central server</t>
  </si>
  <si>
    <t>Table-AT- 23 A</t>
  </si>
  <si>
    <t>11 = 5+6+9+10</t>
  </si>
  <si>
    <t>Table AT -10 C :Details of IEC Activities</t>
  </si>
  <si>
    <t>Table - AT - 10 C</t>
  </si>
  <si>
    <t>Table: AT 10 D - Manpower dedicated for MDMS</t>
  </si>
  <si>
    <t>Table-AT- 10D</t>
  </si>
  <si>
    <t>Table: AT-31</t>
  </si>
  <si>
    <t>Contents</t>
  </si>
  <si>
    <t>Table No.</t>
  </si>
  <si>
    <t>Particulars</t>
  </si>
  <si>
    <t>AT- 1</t>
  </si>
  <si>
    <t>AT - 2</t>
  </si>
  <si>
    <t>AT - 2 A</t>
  </si>
  <si>
    <t>AT - 3</t>
  </si>
  <si>
    <t>AT- 3 A</t>
  </si>
  <si>
    <t>AT- 3 B</t>
  </si>
  <si>
    <t>AT-3 C</t>
  </si>
  <si>
    <t>AT - 4</t>
  </si>
  <si>
    <t>AT - 4 A</t>
  </si>
  <si>
    <t>AT - 5</t>
  </si>
  <si>
    <t>AT - 5 A</t>
  </si>
  <si>
    <t>AT - 5 B</t>
  </si>
  <si>
    <t>AT - 5 C</t>
  </si>
  <si>
    <t>AT - 5 D</t>
  </si>
  <si>
    <t>AT - 6</t>
  </si>
  <si>
    <t>AT - 6 A</t>
  </si>
  <si>
    <t>AT - 6 B</t>
  </si>
  <si>
    <t>AT - 6 C</t>
  </si>
  <si>
    <t>AT - 7</t>
  </si>
  <si>
    <t>AT - 7 A</t>
  </si>
  <si>
    <t>AT - 8</t>
  </si>
  <si>
    <t>AT - 8 A</t>
  </si>
  <si>
    <t>AT - 9</t>
  </si>
  <si>
    <t>AT - 10</t>
  </si>
  <si>
    <t>AT - 10 A</t>
  </si>
  <si>
    <t>AT - 10 B</t>
  </si>
  <si>
    <t xml:space="preserve">Details of Social Audit </t>
  </si>
  <si>
    <t>AT - 10 C</t>
  </si>
  <si>
    <t>Details of IEC Activities</t>
  </si>
  <si>
    <t>AT - 10 D</t>
  </si>
  <si>
    <t>Manpower dedicated for MDMS</t>
  </si>
  <si>
    <t>AT - 11</t>
  </si>
  <si>
    <t xml:space="preserve">Sanction and Utilisation of Central assistance towards construction of Kitchen-cum-store (Primary &amp; Upper Primary,Classes I-VIII) </t>
  </si>
  <si>
    <t>AT - 11 A</t>
  </si>
  <si>
    <t>AT - 12</t>
  </si>
  <si>
    <t xml:space="preserve">Sanction and Utilisation of Central assistance towards procurement of Kitchen Devices (Primary &amp; Upper Primary,Classes I-VIII) </t>
  </si>
  <si>
    <t>AT - 12 A</t>
  </si>
  <si>
    <t>Sanction and Utilisation of Central assistance towards replacement of Kitchen Devices</t>
  </si>
  <si>
    <t>AT - 13</t>
  </si>
  <si>
    <t>Details of mode of cooking</t>
  </si>
  <si>
    <t>AT - 14</t>
  </si>
  <si>
    <t>Quality, Safety and Hygiene</t>
  </si>
  <si>
    <t>AT - 14 A</t>
  </si>
  <si>
    <t>Testing of Food Samples</t>
  </si>
  <si>
    <t>AT - 15</t>
  </si>
  <si>
    <t>Contribution by community in form of  Tithi Bhojan or any other similar practice</t>
  </si>
  <si>
    <t>AT - 16</t>
  </si>
  <si>
    <t>Interuptions in serving of MDM and MDM allowance paid to children</t>
  </si>
  <si>
    <t>AT - 17</t>
  </si>
  <si>
    <t>AT - 18</t>
  </si>
  <si>
    <t>Formation of School Management Committee (SMC) at School Level for Monitoring the Scheme</t>
  </si>
  <si>
    <t>AT - 19</t>
  </si>
  <si>
    <t>Responsibility of Implementation</t>
  </si>
  <si>
    <t>AT - 20</t>
  </si>
  <si>
    <t xml:space="preserve">Information on Cooking Agencies </t>
  </si>
  <si>
    <t>AT - 21</t>
  </si>
  <si>
    <t>Details of engagement and apportionment of honorarium to cook cum helpers (CCH) between schools and centralized kitchen.</t>
  </si>
  <si>
    <t>AT - 22</t>
  </si>
  <si>
    <t>Information on NGOs covering more than 20000 children, if any</t>
  </si>
  <si>
    <t>AT - 23</t>
  </si>
  <si>
    <t>AT - 23 A</t>
  </si>
  <si>
    <t>AT - 24</t>
  </si>
  <si>
    <t>Details of discrimination of any kind in MDMS</t>
  </si>
  <si>
    <t>AT - 25</t>
  </si>
  <si>
    <t>Details of Grievance Redressal cell</t>
  </si>
  <si>
    <t>AT - 26</t>
  </si>
  <si>
    <t>AT - 26 A</t>
  </si>
  <si>
    <t>AT - 27</t>
  </si>
  <si>
    <t>AT - 27 A</t>
  </si>
  <si>
    <t>AT - 27 B</t>
  </si>
  <si>
    <t>AT - 27 C</t>
  </si>
  <si>
    <t>AT - 27 D</t>
  </si>
  <si>
    <t>AT - 28</t>
  </si>
  <si>
    <t>AT - 28 A</t>
  </si>
  <si>
    <t>AT - 29</t>
  </si>
  <si>
    <t>AT - 30</t>
  </si>
  <si>
    <t>AT - 31</t>
  </si>
  <si>
    <t xml:space="preserve">Mid Day Meal Scheme </t>
  </si>
  <si>
    <t xml:space="preserve">Average number of children availed MDM </t>
  </si>
  <si>
    <t>Table: AT- 4B</t>
  </si>
  <si>
    <t xml:space="preserve">Table AT-4B: Information on Aadhaar Enrolment </t>
  </si>
  <si>
    <t>Total Enrolment</t>
  </si>
  <si>
    <t>Number of children having Aadhaar</t>
  </si>
  <si>
    <t>Number of children applied for Aadhaar</t>
  </si>
  <si>
    <t xml:space="preserve">Number of children without Aadhaar </t>
  </si>
  <si>
    <t>Number of proxy names deleted</t>
  </si>
  <si>
    <t>Table: AT- 10 E</t>
  </si>
  <si>
    <t>Table AT-10 E: Information on Kitchen Gardens</t>
  </si>
  <si>
    <t>Total no.  of institutions</t>
  </si>
  <si>
    <t>Total institutions where setting up of kitchen garden is possible</t>
  </si>
  <si>
    <t>No. of institutions already having kitchen gardens</t>
  </si>
  <si>
    <t>No. of institutions where setting up of kitchen garden is in progress</t>
  </si>
  <si>
    <t>Amount paid to children (in Rs)</t>
  </si>
  <si>
    <t>Foodgrains provided to children (in MT)</t>
  </si>
  <si>
    <t>Covered through centralised kitchen</t>
  </si>
  <si>
    <t>Requirement of Pulses (in MTs)</t>
  </si>
  <si>
    <t>Pulse 1 (name)</t>
  </si>
  <si>
    <t>Pulse 2 (name)</t>
  </si>
  <si>
    <t>Pulse 3 (name)</t>
  </si>
  <si>
    <t>Pulse 4 (name)</t>
  </si>
  <si>
    <t>Pulse 5 (name)</t>
  </si>
  <si>
    <t>Table: AT-27C</t>
  </si>
  <si>
    <t>Maximum number of institutions for which daily data transferred during the month</t>
  </si>
  <si>
    <t xml:space="preserve">Closing Balance*                 (col.4+5-6)                         </t>
  </si>
  <si>
    <t xml:space="preserve">Closing Balance*  (col.9+10-11)                         </t>
  </si>
  <si>
    <t>*: includes unspent balance at State, District, Block and school level (including NGOs/Private Agencies).</t>
  </si>
  <si>
    <t xml:space="preserve">Closing Balance*                  (col.4+5-6)                         </t>
  </si>
  <si>
    <t xml:space="preserve">Closing Balance* (col.9+10-11)                         </t>
  </si>
  <si>
    <t>* State</t>
  </si>
  <si>
    <t>*State</t>
  </si>
  <si>
    <t xml:space="preserve">*State (col.7+10-13) </t>
  </si>
  <si>
    <t>*state share includes funds as well as monetary value of the commodities supplied by the State/UT</t>
  </si>
  <si>
    <t>* state share includes funds as well as monetary value of the commodities supplied by the State/UT</t>
  </si>
  <si>
    <t>Table - AT - 10 B</t>
  </si>
  <si>
    <t>Table: AT-27 D</t>
  </si>
  <si>
    <t>Total No. of Cook-cum-helpers required in drought affected areas, if any</t>
  </si>
  <si>
    <t>Table: AT- 32</t>
  </si>
  <si>
    <t>Foodgrains</t>
  </si>
  <si>
    <t xml:space="preserve">Hon. to cook-cum-helpers </t>
  </si>
  <si>
    <t>Allocation</t>
  </si>
  <si>
    <t>Utilisation</t>
  </si>
  <si>
    <t>Allocation (Centre +State)</t>
  </si>
  <si>
    <t>Utilisation (Centre +State)</t>
  </si>
  <si>
    <t>Table: AT-32A</t>
  </si>
  <si>
    <t>Information on Kitchen Garden</t>
  </si>
  <si>
    <t xml:space="preserve">AT - 10 E </t>
  </si>
  <si>
    <t>AT - 4 B</t>
  </si>
  <si>
    <t>Information on Aadhaar Enrolment</t>
  </si>
  <si>
    <t>AT - 32</t>
  </si>
  <si>
    <t>AT - 32 A</t>
  </si>
  <si>
    <t>Coarse Grains</t>
  </si>
  <si>
    <t>2018-19</t>
  </si>
  <si>
    <t>Annual Work Plan and Budget 2019-20</t>
  </si>
  <si>
    <t>2019-20</t>
  </si>
  <si>
    <t>Table: AT-27 A: Proposal for coverage of children and working days  for 2019-20 (Upper Primary,Classes VI-VIII)</t>
  </si>
  <si>
    <t>Table: AT-27C : Proposal for coverage of children and working days  for Primary (Classes I-V) in Drought affected areas  during 2019-20</t>
  </si>
  <si>
    <t>MDM-PAB Approval for 2018-19</t>
  </si>
  <si>
    <t>MDM-PAB Approval for2018-19</t>
  </si>
  <si>
    <t>Gross Allocation for the  FY 2018-19</t>
  </si>
  <si>
    <t>*Total sanctioned during 2006-07  to 2018-19</t>
  </si>
  <si>
    <t>*Total sanction during 2006-07 to 2018-19</t>
  </si>
  <si>
    <t>Kitchen-cum-store sanctioned during 2006-07 to 2018-19</t>
  </si>
  <si>
    <t>Engaged in 2018-19</t>
  </si>
  <si>
    <t xml:space="preserve">No. of working days (During 01.04.18 to 31.03.19)                  </t>
  </si>
  <si>
    <t>Opening Balance as on 01.04.18</t>
  </si>
  <si>
    <t>Unspent balance as on 31.03.2019               [Col: (4+5)-7]</t>
  </si>
  <si>
    <t>Apr, 2018</t>
  </si>
  <si>
    <t>Dec, 2018</t>
  </si>
  <si>
    <t>Jan, 2019</t>
  </si>
  <si>
    <t>Feb, 2019</t>
  </si>
  <si>
    <t>Mar, 2019</t>
  </si>
  <si>
    <t>k</t>
  </si>
  <si>
    <t xml:space="preserve">Enrolment range 01-50 </t>
  </si>
  <si>
    <t>No. of schools</t>
  </si>
  <si>
    <t>Central share</t>
  </si>
  <si>
    <t>requirement of funds (Rs in lakh)</t>
  </si>
  <si>
    <t xml:space="preserve">Enrolment range 51-150 </t>
  </si>
  <si>
    <t xml:space="preserve">Enrolment range 151-250 </t>
  </si>
  <si>
    <t xml:space="preserve">Enrolment range 251 &amp; Above </t>
  </si>
  <si>
    <t>Table: AT-29A</t>
  </si>
  <si>
    <t>State share</t>
  </si>
  <si>
    <t>Requirement of funds (Rs in lakh)</t>
  </si>
  <si>
    <t>Table: AT-28 B</t>
  </si>
  <si>
    <t>AT - 28 B</t>
  </si>
  <si>
    <t>Table AT 21 :Details of engagement and apportionment of honorarium to cook cum helpers (CCH) between schools and centralized kitchen</t>
  </si>
  <si>
    <t>Table: AT-28 B: Repair of kitchen cum stores constructed ten years ago</t>
  </si>
  <si>
    <t>Centre share</t>
  </si>
  <si>
    <t>Repair of kitchen cum stores constructed ten years ago</t>
  </si>
  <si>
    <t>AT- 29 A</t>
  </si>
  <si>
    <t>Repair of kitchen-cum-stores</t>
  </si>
  <si>
    <t>Requirement of funds for Transportation Assistance</t>
  </si>
  <si>
    <t>Feb</t>
  </si>
  <si>
    <t>Mar</t>
  </si>
  <si>
    <t>Flexi fund @ 5% for new interventions</t>
  </si>
  <si>
    <t>Mode of data collection (SMS/ IVRS/ Mobile App/ Web Application/ Others)</t>
  </si>
  <si>
    <t>Name of Agency implementing AMS in State/UT</t>
  </si>
  <si>
    <t>Total Funds required (Rs in lakh)</t>
  </si>
  <si>
    <t>Rate  of Transportation Assistance (Per quintal)</t>
  </si>
  <si>
    <t>PDS rate (Rs per Quintal)</t>
  </si>
  <si>
    <t>Temple, Gurudwara, Jail etc. (pls specify)</t>
  </si>
  <si>
    <t>No. of working days on which MDM served *</t>
  </si>
  <si>
    <t>Average No. of children availed MDM [Col. 8/Col. 9] *</t>
  </si>
  <si>
    <t>*This information will be used for computing Performance Grading Index (PGI) also.</t>
  </si>
  <si>
    <t>No. of children provided with spectacles</t>
  </si>
  <si>
    <t>No. of children identified with refractive errors</t>
  </si>
  <si>
    <t>Name of the Krishi Vigyan Kendra (KVK)</t>
  </si>
  <si>
    <t>Table: AT- 10 F</t>
  </si>
  <si>
    <t>Table AT-10 F: Information on Training of Cook-cum-Helpers</t>
  </si>
  <si>
    <t>Total no.  of Cook-cum-Helpers engaged</t>
  </si>
  <si>
    <t xml:space="preserve">Total no. of Cook-cum-Helpers trained during the year </t>
  </si>
  <si>
    <t>No. of Master Trainers</t>
  </si>
  <si>
    <t>Duration of training</t>
  </si>
  <si>
    <t xml:space="preserve">Modules used in the training </t>
  </si>
  <si>
    <t>Name of Training Agency</t>
  </si>
  <si>
    <t>AT - 10 F</t>
  </si>
  <si>
    <t>Information on Training of Cook-cum-Helpers</t>
  </si>
  <si>
    <t>Action Taken by State Govt. on findings of Social Audit Report</t>
  </si>
  <si>
    <t>Dimapur</t>
  </si>
  <si>
    <t>Kiphire</t>
  </si>
  <si>
    <t>Kohima</t>
  </si>
  <si>
    <t>Longleng</t>
  </si>
  <si>
    <t>Mokokchung</t>
  </si>
  <si>
    <t>Mon</t>
  </si>
  <si>
    <t>Peren</t>
  </si>
  <si>
    <t>Phek</t>
  </si>
  <si>
    <t>Tuensang</t>
  </si>
  <si>
    <t>Wokha</t>
  </si>
  <si>
    <t>Zunheboto</t>
  </si>
  <si>
    <t>NIL</t>
  </si>
  <si>
    <t>Principal Secretary to the Govt. of Nagaland</t>
  </si>
  <si>
    <t>Department of School Education</t>
  </si>
  <si>
    <t>Yes</t>
  </si>
  <si>
    <t>nagalandmdm@gmail.com</t>
  </si>
  <si>
    <t>All  Districts</t>
  </si>
  <si>
    <t>2016-2018</t>
  </si>
  <si>
    <t xml:space="preserve">Dilapidated condition </t>
  </si>
  <si>
    <t>Already proposed in last PAB 2018-19</t>
  </si>
  <si>
    <t>Phom Christian Development Society</t>
  </si>
  <si>
    <t>Eleutheros Christian Society</t>
  </si>
  <si>
    <t>Nil</t>
  </si>
  <si>
    <t>Dimapur NCLP</t>
  </si>
  <si>
    <t>Jt. Project Director/ District Nodal Officer</t>
  </si>
  <si>
    <t>Dy. Project Director/ SDEO</t>
  </si>
  <si>
    <t>Finance Controller</t>
  </si>
  <si>
    <t>State Project Officer</t>
  </si>
  <si>
    <t>Account Assistant</t>
  </si>
  <si>
    <t>Coordinator</t>
  </si>
  <si>
    <t>Data Operator</t>
  </si>
  <si>
    <t>MIS Coordinator</t>
  </si>
  <si>
    <t>Computer Assistant</t>
  </si>
  <si>
    <t>Office Assistant</t>
  </si>
  <si>
    <t>State : Nagaland</t>
  </si>
  <si>
    <t>As per need</t>
  </si>
  <si>
    <t>Vegetables</t>
  </si>
  <si>
    <t>Community contribution</t>
  </si>
  <si>
    <t>bi weekly</t>
  </si>
  <si>
    <t>Bi weekly</t>
  </si>
  <si>
    <t xml:space="preserve">        Department of School Education</t>
  </si>
  <si>
    <t>Principal secretary to the Govt. of Nagaland</t>
  </si>
  <si>
    <t xml:space="preserve">          Department of School Education</t>
  </si>
  <si>
    <r>
      <t>*</t>
    </r>
    <r>
      <rPr>
        <sz val="10"/>
        <rFont val="Arial"/>
        <family val="2"/>
      </rPr>
      <t>minus</t>
    </r>
    <r>
      <rPr>
        <b/>
        <sz val="10"/>
        <rFont val="Arial"/>
        <family val="2"/>
      </rPr>
      <t xml:space="preserve"> 44</t>
    </r>
    <r>
      <rPr>
        <sz val="10"/>
        <rFont val="Arial"/>
        <family val="2"/>
      </rPr>
      <t xml:space="preserve"> NCLP Schools</t>
    </r>
  </si>
  <si>
    <t>Annual Work Plan and Budget 2020-21</t>
  </si>
  <si>
    <t>Table: AT-1: GENERAL INFORMATION for 2019-20</t>
  </si>
  <si>
    <t>2020-21</t>
  </si>
  <si>
    <t>Table: AT-2 :  Details of  Provisions  in the State Budget 2019-20</t>
  </si>
  <si>
    <t>Table: AT-2A : Releasing of Funds from State to Directorate / Authority / District / Block / School level during 2019-20</t>
  </si>
  <si>
    <t>Table AT-3: No. of Institutions in the State vis a vis Institutions serving MDM during 2019-20</t>
  </si>
  <si>
    <t>Table: AT-3A: No. of Institutions covered  (Primary, Classes I-V)  during 2019-20</t>
  </si>
  <si>
    <t>Table: AT-3B: No. of Institutions covered (Upper Primary with Primary, Classes I-VIII) during 2019-20</t>
  </si>
  <si>
    <t>Table: AT-3C: No. of Institutions covered (Upper Primary without Primary, Classes VI-VIII) during 2019-20</t>
  </si>
  <si>
    <t>Table: AT-4: Enrolment vis-à-vis availed for MDM  (Primary,Classes I- V) during 2019-20</t>
  </si>
  <si>
    <t>Table: AT-4A: Enrolment vis-a-vis availed for MDM  (Upper Primary, Classes VI - VIII) during 2019-20</t>
  </si>
  <si>
    <t>Table: AT-5:  PAB-MDM Approval vs. PERFORMANCE (Primary, Classes I - V) during 2019-20</t>
  </si>
  <si>
    <t>Table: AT-5 A:  PAB-MDM Approval vs. PERFORMANCE (Upper Primary, Classes VI to VIII) during 2019-20</t>
  </si>
  <si>
    <t>Table: AT-5 B:  PAB-MDM Approval vs. PERFORMANCE - STC (NCLP Schools) during 2019-20</t>
  </si>
  <si>
    <t>Table: AT-5 D:  PAB-MDM Approval vs. PERFORMANCE (Upper Primary, Classes VI to VIII) during 2019-20 - Drought</t>
  </si>
  <si>
    <t>Table: AT-5 C:  PAB-MDM Approval vs. PERFORMANCE (Primary, Classes I - V) during 2019-20 - Drought</t>
  </si>
  <si>
    <t>Table: AT-6: Utilisation of foodgrains  (Primary, Classes I-V) during 2019-20</t>
  </si>
  <si>
    <t>Table: AT-6A: Utilisation of foodgrains  (Upper Primary, Classes VI-VIII) during 2019-20</t>
  </si>
  <si>
    <t>Table: AT-6B: PAYMENT OF COST OF FOOD GRAINS TO FCI (Primary and Upper Primary Classes I-VIII) during 2019-20</t>
  </si>
  <si>
    <t>Table: AT-6C: Utilisation of foodgrains (Coarse Grain) during 2019-20</t>
  </si>
  <si>
    <t>Table: AT-7: Utilisation of Cooking Cost (Primary Classes I-V) during 2019-20</t>
  </si>
  <si>
    <t>Table: AT-7A: Utilisation of Cooking cost (Upper Primary Classes, VI-VIII) during 2019-20</t>
  </si>
  <si>
    <t>Table AT - 8 :Utilisation of funds towards honorarium to Cook-cum-Helpers (Primary classes I-V) during 2019-20</t>
  </si>
  <si>
    <t>Table AT - 8A : Utilisation of funds towards honorarium to Cook-cum-Helpers (Upper Primary classes VI-VIII) during 2019-20</t>
  </si>
  <si>
    <t>Table: AT-9 : Utilisation of Central Assitance towards Transportation Assistance (Primary &amp; Upper Primary,Classes I-VIII) during 2019-20</t>
  </si>
  <si>
    <t>Table: AT-10 :  Utilisation of Central Assistance towards MME  (Primary &amp; Upper Primary,Classes I-VIII) during 2019-20</t>
  </si>
  <si>
    <t>Table: AT-10 A : Details of Meetings at district level during 2019-20</t>
  </si>
  <si>
    <t xml:space="preserve">Table AT - 10 B : Details of Social Audit during 2019-20 </t>
  </si>
  <si>
    <t>Annual Work Plan and Budget  2020-21</t>
  </si>
  <si>
    <t>Table: AT-17 : Coverage under Rashtriya Bal Swasthya Karykram (School Health Programme) - 2019-20</t>
  </si>
  <si>
    <t>Annual Work Plan &amp; Budget 2020-21</t>
  </si>
  <si>
    <t>Table AT - 23 Annual and Monthly data entry status in MDM-MIS during 2019-20</t>
  </si>
  <si>
    <t>Table AT - 23 A- Implementation of Automated Monitoring System  during 2019-20</t>
  </si>
  <si>
    <t>Proposals for 2020-21</t>
  </si>
  <si>
    <t>Table: AT-26 : Number of School Working Days (Primary,Classes I-V) for 2020-21</t>
  </si>
  <si>
    <t>Table: AT-26A : Number of School Working Days (Upper Primary,Classes VI-VIII) for 2020-21</t>
  </si>
  <si>
    <t>Table: AT-27: Proposal for coverage of children and working days  for 2020-21 (Primary Classes, I-V)</t>
  </si>
  <si>
    <t>Table: AT-27 B: Proposal for coverage of children for NCLP Schools during 2020-21</t>
  </si>
  <si>
    <t>Table: AT-27 D : Proposal for coverage of children and working days  for Upper Primary (Classes VI-VIII) in Drought affected areas  during 2020-21</t>
  </si>
  <si>
    <t>Table: AT-28: Requirement of kitchen-cum-stores in Primary and Upper Primary schools for the year 2020-21</t>
  </si>
  <si>
    <t>Table: AT-28 A: Requirement of kitchen cum stores as per Plinth Area Norm in the Primary and Upper Primary schools for the year 2020-21</t>
  </si>
  <si>
    <t>Table: AT-29 : Requirement of Kitchen Devices (new) during 2020-21 in Primary &amp; Upper Primary Schools</t>
  </si>
  <si>
    <t>Table: AT-29 A : Replacement of Kitchen Devices during 2020-21 in Primary &amp; Upper Primary Schools</t>
  </si>
  <si>
    <t>Table: AT 30 :  Requirement of Cook cum Helpers for 2020-21</t>
  </si>
  <si>
    <t>Table: AT-31 : Budget Provision for the Year 2020-21</t>
  </si>
  <si>
    <t>Table: AT-32:  PAB-MDM Approval vs. PERFORMANCE (Primary Classes I to V) during 2020-21- Drought</t>
  </si>
  <si>
    <t>Table: AT-32 A:  PAB-MDM Approval vs. PERFORMANCE (Upper Primary, Classes VI to VIII) during 2020-21 - Drought</t>
  </si>
  <si>
    <t>*Total Sanction during 2012-13 to 2019-20</t>
  </si>
  <si>
    <t>Enrolment (As on 30.09.2019)</t>
  </si>
  <si>
    <t>MDM-PAB Approval for 2019-20</t>
  </si>
  <si>
    <t>Allocation for  2019-20</t>
  </si>
  <si>
    <t>Allocation for FY 2019-20</t>
  </si>
  <si>
    <t>Opening balance as on 01.04.19</t>
  </si>
  <si>
    <t>During 01.04.19 to 31.03.20</t>
  </si>
  <si>
    <t>During 01.04.19 to 31.103.20</t>
  </si>
  <si>
    <t>(For the Period 01.04.19 to 31.03.20</t>
  </si>
  <si>
    <t>Total Enrolment (As on 30.09.2018)</t>
  </si>
  <si>
    <t xml:space="preserve">Allocation for 2019-20                                </t>
  </si>
  <si>
    <t xml:space="preserve">Opening Balance as on 01.04.2019                                   </t>
  </si>
  <si>
    <t>(For the Period 01.4.19 to 31.03.20)</t>
  </si>
  <si>
    <t>(For the Period 01.04.19 to 31.03.20)</t>
  </si>
  <si>
    <t>Allocation for 2019-20</t>
  </si>
  <si>
    <t>Opening Balance as on 01.04.2019</t>
  </si>
  <si>
    <t xml:space="preserve">Total Unspent Balance as on 31.03.2020                                           </t>
  </si>
  <si>
    <t xml:space="preserve">Total Unspent Balance as on 31.03.2020   </t>
  </si>
  <si>
    <t>Central             (col.6+9-12)</t>
  </si>
  <si>
    <t xml:space="preserve">Table: AT- 2B </t>
  </si>
  <si>
    <t xml:space="preserve">Table AT-2 B: Month wise Transfer of Funds vs Expenditure under DBT during 2019-20 </t>
  </si>
  <si>
    <t xml:space="preserve">State / UT: </t>
  </si>
  <si>
    <t xml:space="preserve">TOTAL CENTRAL SHARE - </t>
  </si>
  <si>
    <t>(Amount in Rs.)</t>
  </si>
  <si>
    <t>DBT COMPONENT CENTRAL SHARE</t>
  </si>
  <si>
    <t>During 01.04.2019 to 31.12.2019</t>
  </si>
  <si>
    <t>In-Cash Benefit Type Component                                                                                                                                                                (CCH Honorarieum only)</t>
  </si>
  <si>
    <t>In-Kind Benefit Type Component                                                                                                       (A Sum of Cost of Food Grains + Cooking Cost + Transport Assistance + MME)</t>
  </si>
  <si>
    <r>
      <t xml:space="preserve">Total 
Expenditure during the Month </t>
    </r>
    <r>
      <rPr>
        <b/>
        <sz val="10"/>
        <rFont val="Arial"/>
        <family val="2"/>
      </rPr>
      <t>(in ₹)  **</t>
    </r>
  </si>
  <si>
    <t>Remarks, if any</t>
  </si>
  <si>
    <r>
      <t xml:space="preserve">Fund 
Transfer during the Month             </t>
    </r>
    <r>
      <rPr>
        <b/>
        <sz val="10"/>
        <rFont val="Arial"/>
        <family val="2"/>
      </rPr>
      <t>(in ₹)</t>
    </r>
  </si>
  <si>
    <t>Electronic Fund 
Transfer (in ₹)
(NEFT, RTGS, APB, NACH)</t>
  </si>
  <si>
    <t>Non-Electronic 
Fund Transfer (in ₹)
(Cash, Cheque, DD, MO)</t>
  </si>
  <si>
    <r>
      <t xml:space="preserve">Total 
Expenditure during the Month </t>
    </r>
    <r>
      <rPr>
        <b/>
        <sz val="10"/>
        <rFont val="Arial"/>
        <family val="2"/>
      </rPr>
      <t>(in ₹)</t>
    </r>
  </si>
  <si>
    <t>April, 2019</t>
  </si>
  <si>
    <t>May, 2019</t>
  </si>
  <si>
    <t>June, 2019</t>
  </si>
  <si>
    <t>July, 2019</t>
  </si>
  <si>
    <t>August, 2019</t>
  </si>
  <si>
    <t>September, 2019</t>
  </si>
  <si>
    <t>October, 2019</t>
  </si>
  <si>
    <t>November, 2019</t>
  </si>
  <si>
    <t>December, 2019</t>
  </si>
  <si>
    <t>Notes:</t>
  </si>
  <si>
    <t>1.  DBT COMPONENT FUNDS  = TOTAL CENTRAL SHARE - FUNDS FOR INFRASTRUCTRE (i.e. KITCHEN SHED - KITCHEN DEVICES - KITCHEN GARDEN  ETC.)</t>
  </si>
  <si>
    <t>2. TOTAL EXPENDITURE &lt;= DBT COPONENT FUNDS</t>
  </si>
  <si>
    <t>3.. Value to be reported in absolute unit (not in Lakh, Crore, etc)</t>
  </si>
  <si>
    <t>Non-Electronic 
Fund Transfer          (in ₹)
(Cash, Cheque, DD, MO)</t>
  </si>
  <si>
    <t>Electronic Fund 
Transfer(in ₹)
(NEFT, RTGS, APB, NACH)</t>
  </si>
  <si>
    <t>January, 2020</t>
  </si>
  <si>
    <t>February, 2020</t>
  </si>
  <si>
    <t>March, 2020</t>
  </si>
  <si>
    <t>During 01.04.19 to 31.03.2020</t>
  </si>
  <si>
    <t>Unspent Balance as on 31.03.2020</t>
  </si>
  <si>
    <t xml:space="preserve">Unspent Balance as on 31.03.2020  [Col. 4+ Col.5+Col.6 -Col.8]  </t>
  </si>
  <si>
    <t>No. of Kitchens constructed prior to FY 2009-10</t>
  </si>
  <si>
    <t>No. of Kitchens constructed prior to 2009-10 and require repairs</t>
  </si>
  <si>
    <t>April,20</t>
  </si>
  <si>
    <t>May,20</t>
  </si>
  <si>
    <t>June,20</t>
  </si>
  <si>
    <t>July,20</t>
  </si>
  <si>
    <t>August,20</t>
  </si>
  <si>
    <t>September,20</t>
  </si>
  <si>
    <t>October, 20</t>
  </si>
  <si>
    <t>November,20</t>
  </si>
  <si>
    <t>December, 20</t>
  </si>
  <si>
    <t>January, 21</t>
  </si>
  <si>
    <t>February,21</t>
  </si>
  <si>
    <t>March,21</t>
  </si>
  <si>
    <t>No enrolment</t>
  </si>
  <si>
    <t>As on 31.03.2020</t>
  </si>
  <si>
    <t>(As on 31.03.2020)</t>
  </si>
  <si>
    <t>No. of institutions where setting up of kitchen garden is proposed during 2020-21</t>
  </si>
  <si>
    <t>1 GHSS With classes 9 to 12 only &amp; 1GHS  with no enrolment</t>
  </si>
  <si>
    <t>Budget Released till 31.03.2020</t>
  </si>
  <si>
    <t>Gross Allocation for the  FY 2019-20</t>
  </si>
  <si>
    <t>Opening Balance as on 01.4.19</t>
  </si>
  <si>
    <t>Opening Balance as on 01.04.19</t>
  </si>
  <si>
    <t>Allocation for cost of foodgrains for 2019-20</t>
  </si>
  <si>
    <t>Dec, 2019</t>
  </si>
  <si>
    <t>Jan, 2020</t>
  </si>
  <si>
    <t>Apr, 2019</t>
  </si>
  <si>
    <t>Expenditure Incurred   (in Rs. Lakhs)</t>
  </si>
  <si>
    <t>3 school with no enrolmemt</t>
  </si>
  <si>
    <t xml:space="preserve">2 school with no enrolment </t>
  </si>
  <si>
    <t>1 school with no enrolment</t>
  </si>
  <si>
    <t>GENERAL INFORMATION for 2019-2020</t>
  </si>
  <si>
    <t>Details of  Provisions  in the State Budget 2019-2020</t>
  </si>
  <si>
    <t>Releasing of Funds from State to Directorate / Authority / District / Block / School level during 2019-2020</t>
  </si>
  <si>
    <t>AT - 2 B</t>
  </si>
  <si>
    <t xml:space="preserve">Month wise Transfer of Funds vs Expenditure under DBT during 2019-20 </t>
  </si>
  <si>
    <t>No. of Institutions in the State vis a vis Institutions serving MDM during 2019-2020</t>
  </si>
  <si>
    <t>No. of Institutions covered  (Primary, Classes I-V)  during 2019-2020</t>
  </si>
  <si>
    <t>No. of Institutions covered (Upper Primary with Primary, Classes I-VIII) during 2019-2020</t>
  </si>
  <si>
    <t>No. of Institutions covered (Upper Primary without Primary, Classes VI-VIII) during 2019-2020</t>
  </si>
  <si>
    <t>Enrolment vis-à-vis availed for MDM  (Primary,Classes I- V) during 2019-2020</t>
  </si>
  <si>
    <t>Enrolment vis-a-vis availed for MDM  (Upper Primary, Classes VI - VIII) during 2019-2020</t>
  </si>
  <si>
    <t>PAB-MDM Approval vs. PERFORMANCE (Primary, Classes I - V) during 2019-2020</t>
  </si>
  <si>
    <t>PAB-MDM Approval vs. PERFORMANCE (Upper Primary, Classes VI to VIII) during 2019-2020</t>
  </si>
  <si>
    <t>PAB-MDM Approval vs. PERFORMANCE NCLP Schools during 2019-2020</t>
  </si>
  <si>
    <t>PAB-MDM Approval vs. PERFORMANCE (Primary, Classes I - V) during 2019-2020 - Drought</t>
  </si>
  <si>
    <t>PAB-MDM Approval vs. PERFORMANCE (Upper Primary, Classes VI to VIII) during 2019-2020 - Drought</t>
  </si>
  <si>
    <t>Utilisation of foodgrains  (Primary, Classes I-V) during 2019-2020</t>
  </si>
  <si>
    <t>Utilisation of foodgrains  (Upper Primary, Classes VI-VIII) during 2019-2020</t>
  </si>
  <si>
    <t>PAYMENT OF COST OF FOOD GRAINS TO FCI (Primary and Upper Primary Classes I-VIII) during 2019-2020</t>
  </si>
  <si>
    <t>Utilisation of foodgrains (Coarse Grain) during 2019-2020</t>
  </si>
  <si>
    <t>Utilisation of Cooking Cost (Primary, Classes I-V) during 2019-2020</t>
  </si>
  <si>
    <t>Utilisation of Cooking cost (Upper Primary Classes, VI-VIII) during 2019-2020</t>
  </si>
  <si>
    <t>Utilisation of funds towards honorarium to Cook-cum-Helpers (Primary classes I-V) during 2019-2020</t>
  </si>
  <si>
    <t>Utilisation of funds towards honorarium to Cook-cum-Helpers (Upper Primary classes VI-VIII) during 2019-2020</t>
  </si>
  <si>
    <t>Utilisation of Central Assitance towards Transportation Assistance (Primary &amp; Upper Primary,Classes I-VIII) during 2019-2020</t>
  </si>
  <si>
    <t>Utilisation of Central Assistance towards MME  (Primary &amp; Upper Primary,Classes I-VIII) during 2019-2020</t>
  </si>
  <si>
    <t>Details of Meetings at district level during 2019-2020</t>
  </si>
  <si>
    <t>Coverage under Rashtriya Bal Swasthya Karykram (School Health Programme) - 2019-2020</t>
  </si>
  <si>
    <t>Annual and Monthly data entry status in MDM-MIS during 2019-2020</t>
  </si>
  <si>
    <t>Implementation of Automated Monitoring System  during 2019-2020</t>
  </si>
  <si>
    <t>Number of School Working Days (Primary,Classes I-V) for 2020-21</t>
  </si>
  <si>
    <t>Number of School Working Days (Upper Primary,Classes VI-VIII) for 2020-21</t>
  </si>
  <si>
    <t>Proposal for coverage of children and working days  for 2020-21  (Primary Classes, I-V)</t>
  </si>
  <si>
    <t>Proposal for coverage of children and working days  for 2020-21  (Upper Primary,Classes VI-VIII)</t>
  </si>
  <si>
    <t>Proposal for coverage of children for NCLP Schools during 2020-21</t>
  </si>
  <si>
    <t>Proposal for coverage of children and working days  for Primary (Classes I-V) in Drought affected areas  during 2020-21</t>
  </si>
  <si>
    <t>Proposal for coverage of children and working days  for  Upper Primary (Classes VI-VIII)in Drought affected areas  during 2020-21</t>
  </si>
  <si>
    <t>Requirement of kitchen-cum-stores in the Primary and Upper Primary schools for the year 2020-21</t>
  </si>
  <si>
    <t>Requirement of kitchen cum stores as per Plinth Area Norm in the Primary and Upper Primary schools for the year 2020-21</t>
  </si>
  <si>
    <t>Requirement of Kitchen Devices (new) during 2020-21 in Primary &amp; Upper Primary Schools</t>
  </si>
  <si>
    <t>Replacement of Kitchen Devices during 2020-21 in Primary &amp; Upper Primary Schools</t>
  </si>
  <si>
    <t>Requirement of Cook cum Helpers for 2020-21</t>
  </si>
  <si>
    <t>Budget Provision for the Year 2020-21</t>
  </si>
  <si>
    <t>PAB-MDM Approval vs. PERFORMANCE (Primary Classes I to V) during 2019-2020 - Drought</t>
  </si>
  <si>
    <t xml:space="preserve">3 school with no enrolment                   </t>
  </si>
  <si>
    <t>1`</t>
  </si>
</sst>
</file>

<file path=xl/styles.xml><?xml version="1.0" encoding="utf-8"?>
<styleSheet xmlns="http://schemas.openxmlformats.org/spreadsheetml/2006/main">
  <numFmts count="3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[$-4009]dd\ mmmm\ yyyy"/>
    <numFmt numFmtId="179" formatCode="0.0"/>
    <numFmt numFmtId="180" formatCode="0.000000"/>
    <numFmt numFmtId="181" formatCode="0.00000"/>
    <numFmt numFmtId="182" formatCode="0.0000"/>
    <numFmt numFmtId="183" formatCode="0.000"/>
    <numFmt numFmtId="184" formatCode="0.0000000"/>
    <numFmt numFmtId="185" formatCode="0.00000000"/>
    <numFmt numFmtId="186" formatCode="0.000000000"/>
    <numFmt numFmtId="187" formatCode="0.0000000000"/>
    <numFmt numFmtId="188" formatCode="0.0%"/>
    <numFmt numFmtId="189" formatCode="[$-409]hh:mm:ss\ AM/PM"/>
    <numFmt numFmtId="190" formatCode="[$-F400]h:mm:ss\ AM/PM"/>
    <numFmt numFmtId="191" formatCode="0.000%"/>
    <numFmt numFmtId="192" formatCode="0.0000%"/>
  </numFmts>
  <fonts count="12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i/>
      <u val="single"/>
      <sz val="12"/>
      <name val="Arial"/>
      <family val="2"/>
    </font>
    <font>
      <b/>
      <sz val="14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i/>
      <u val="single"/>
      <sz val="10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b/>
      <i/>
      <sz val="10"/>
      <name val="Arial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2"/>
      <color indexed="8"/>
      <name val="Arial"/>
      <family val="2"/>
    </font>
    <font>
      <b/>
      <i/>
      <sz val="11"/>
      <color indexed="8"/>
      <name val="Calibri"/>
      <family val="2"/>
    </font>
    <font>
      <b/>
      <i/>
      <sz val="11"/>
      <name val="Arial"/>
      <family val="2"/>
    </font>
    <font>
      <i/>
      <sz val="11"/>
      <name val="Arial"/>
      <family val="2"/>
    </font>
    <font>
      <b/>
      <i/>
      <sz val="10"/>
      <color indexed="8"/>
      <name val="Arial"/>
      <family val="2"/>
    </font>
    <font>
      <b/>
      <i/>
      <sz val="11"/>
      <color indexed="8"/>
      <name val="Arial"/>
      <family val="2"/>
    </font>
    <font>
      <b/>
      <u val="single"/>
      <sz val="14"/>
      <color indexed="8"/>
      <name val="Arial"/>
      <family val="2"/>
    </font>
    <font>
      <b/>
      <sz val="10"/>
      <color indexed="8"/>
      <name val="Calibri"/>
      <family val="2"/>
    </font>
    <font>
      <i/>
      <u val="single"/>
      <sz val="11"/>
      <name val="Arial"/>
      <family val="2"/>
    </font>
    <font>
      <b/>
      <sz val="12"/>
      <name val="Trebuchet MS"/>
      <family val="2"/>
    </font>
    <font>
      <b/>
      <sz val="16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b/>
      <i/>
      <sz val="10"/>
      <name val="Trebuchet MS"/>
      <family val="2"/>
    </font>
    <font>
      <b/>
      <sz val="7"/>
      <color indexed="8"/>
      <name val="Calibri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b/>
      <i/>
      <sz val="12"/>
      <name val="Trebuchet MS"/>
      <family val="2"/>
    </font>
    <font>
      <sz val="36"/>
      <name val="Arial"/>
      <family val="2"/>
    </font>
    <font>
      <sz val="28"/>
      <name val="Arial"/>
      <family val="2"/>
    </font>
    <font>
      <b/>
      <sz val="14"/>
      <color indexed="8"/>
      <name val="Arial"/>
      <family val="2"/>
    </font>
    <font>
      <b/>
      <i/>
      <sz val="10"/>
      <color indexed="8"/>
      <name val="Calibri"/>
      <family val="2"/>
    </font>
    <font>
      <i/>
      <sz val="10"/>
      <name val="Trebuchet MS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.6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9"/>
      <color indexed="8"/>
      <name val="Calibri"/>
      <family val="2"/>
    </font>
    <font>
      <b/>
      <sz val="16"/>
      <color indexed="8"/>
      <name val="Calibri"/>
      <family val="2"/>
    </font>
    <font>
      <b/>
      <sz val="11"/>
      <color indexed="8"/>
      <name val="Cambria"/>
      <family val="1"/>
    </font>
    <font>
      <b/>
      <i/>
      <sz val="10"/>
      <color indexed="8"/>
      <name val="Cambria"/>
      <family val="1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10"/>
      <name val="Arial"/>
      <family val="2"/>
    </font>
    <font>
      <b/>
      <sz val="10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Arial"/>
      <family val="2"/>
    </font>
    <font>
      <sz val="10"/>
      <color indexed="36"/>
      <name val="Arial"/>
      <family val="2"/>
    </font>
    <font>
      <b/>
      <sz val="10"/>
      <color indexed="8"/>
      <name val="Cambria"/>
      <family val="1"/>
    </font>
    <font>
      <b/>
      <sz val="54"/>
      <name val="Calibri"/>
      <family val="0"/>
    </font>
    <font>
      <b/>
      <sz val="44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.6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1"/>
      <color theme="1"/>
      <name val="Calibri"/>
      <family val="2"/>
    </font>
    <font>
      <b/>
      <sz val="9"/>
      <color theme="1"/>
      <name val="Calibri"/>
      <family val="2"/>
    </font>
    <font>
      <b/>
      <sz val="16"/>
      <color theme="1"/>
      <name val="Calibri"/>
      <family val="2"/>
    </font>
    <font>
      <b/>
      <sz val="11"/>
      <color theme="1"/>
      <name val="Cambria"/>
      <family val="1"/>
    </font>
    <font>
      <b/>
      <i/>
      <sz val="10"/>
      <color theme="1"/>
      <name val="Cambria"/>
      <family val="1"/>
    </font>
    <font>
      <b/>
      <i/>
      <sz val="10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 tint="0.04998999834060669"/>
      <name val="Arial"/>
      <family val="2"/>
    </font>
    <font>
      <b/>
      <i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rgb="FFFF0000"/>
      <name val="Calibri"/>
      <family val="2"/>
    </font>
    <font>
      <b/>
      <sz val="11"/>
      <color rgb="FFFF0000"/>
      <name val="Calibri"/>
      <family val="2"/>
    </font>
    <font>
      <sz val="11"/>
      <color rgb="FFFF0000"/>
      <name val="Arial"/>
      <family val="2"/>
    </font>
    <font>
      <sz val="10"/>
      <color rgb="FF7030A0"/>
      <name val="Arial"/>
      <family val="2"/>
    </font>
    <font>
      <b/>
      <sz val="11"/>
      <color theme="1"/>
      <name val="Arial"/>
      <family val="2"/>
    </font>
    <font>
      <b/>
      <sz val="10"/>
      <color rgb="FF000007"/>
      <name val="Arial"/>
      <family val="2"/>
    </font>
    <font>
      <b/>
      <sz val="11"/>
      <color rgb="FF000007"/>
      <name val="Arial"/>
      <family val="2"/>
    </font>
    <font>
      <b/>
      <sz val="10"/>
      <color theme="1"/>
      <name val="Cambr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double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/>
      <right style="double"/>
      <top style="thin"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0" fillId="2" borderId="0" applyNumberFormat="0" applyBorder="0" applyAlignment="0" applyProtection="0"/>
    <xf numFmtId="0" fontId="80" fillId="3" borderId="0" applyNumberFormat="0" applyBorder="0" applyAlignment="0" applyProtection="0"/>
    <xf numFmtId="0" fontId="80" fillId="4" borderId="0" applyNumberFormat="0" applyBorder="0" applyAlignment="0" applyProtection="0"/>
    <xf numFmtId="0" fontId="80" fillId="5" borderId="0" applyNumberFormat="0" applyBorder="0" applyAlignment="0" applyProtection="0"/>
    <xf numFmtId="0" fontId="80" fillId="6" borderId="0" applyNumberFormat="0" applyBorder="0" applyAlignment="0" applyProtection="0"/>
    <xf numFmtId="0" fontId="80" fillId="7" borderId="0" applyNumberFormat="0" applyBorder="0" applyAlignment="0" applyProtection="0"/>
    <xf numFmtId="0" fontId="80" fillId="8" borderId="0" applyNumberFormat="0" applyBorder="0" applyAlignment="0" applyProtection="0"/>
    <xf numFmtId="0" fontId="80" fillId="9" borderId="0" applyNumberFormat="0" applyBorder="0" applyAlignment="0" applyProtection="0"/>
    <xf numFmtId="0" fontId="80" fillId="10" borderId="0" applyNumberFormat="0" applyBorder="0" applyAlignment="0" applyProtection="0"/>
    <xf numFmtId="0" fontId="80" fillId="11" borderId="0" applyNumberFormat="0" applyBorder="0" applyAlignment="0" applyProtection="0"/>
    <xf numFmtId="0" fontId="80" fillId="12" borderId="0" applyNumberFormat="0" applyBorder="0" applyAlignment="0" applyProtection="0"/>
    <xf numFmtId="0" fontId="80" fillId="13" borderId="0" applyNumberFormat="0" applyBorder="0" applyAlignment="0" applyProtection="0"/>
    <xf numFmtId="0" fontId="81" fillId="14" borderId="0" applyNumberFormat="0" applyBorder="0" applyAlignment="0" applyProtection="0"/>
    <xf numFmtId="0" fontId="81" fillId="15" borderId="0" applyNumberFormat="0" applyBorder="0" applyAlignment="0" applyProtection="0"/>
    <xf numFmtId="0" fontId="81" fillId="16" borderId="0" applyNumberFormat="0" applyBorder="0" applyAlignment="0" applyProtection="0"/>
    <xf numFmtId="0" fontId="81" fillId="17" borderId="0" applyNumberFormat="0" applyBorder="0" applyAlignment="0" applyProtection="0"/>
    <xf numFmtId="0" fontId="81" fillId="18" borderId="0" applyNumberFormat="0" applyBorder="0" applyAlignment="0" applyProtection="0"/>
    <xf numFmtId="0" fontId="81" fillId="19" borderId="0" applyNumberFormat="0" applyBorder="0" applyAlignment="0" applyProtection="0"/>
    <xf numFmtId="0" fontId="81" fillId="20" borderId="0" applyNumberFormat="0" applyBorder="0" applyAlignment="0" applyProtection="0"/>
    <xf numFmtId="0" fontId="81" fillId="21" borderId="0" applyNumberFormat="0" applyBorder="0" applyAlignment="0" applyProtection="0"/>
    <xf numFmtId="0" fontId="81" fillId="22" borderId="0" applyNumberFormat="0" applyBorder="0" applyAlignment="0" applyProtection="0"/>
    <xf numFmtId="0" fontId="81" fillId="23" borderId="0" applyNumberFormat="0" applyBorder="0" applyAlignment="0" applyProtection="0"/>
    <xf numFmtId="0" fontId="81" fillId="24" borderId="0" applyNumberFormat="0" applyBorder="0" applyAlignment="0" applyProtection="0"/>
    <xf numFmtId="0" fontId="81" fillId="25" borderId="0" applyNumberFormat="0" applyBorder="0" applyAlignment="0" applyProtection="0"/>
    <xf numFmtId="0" fontId="82" fillId="26" borderId="0" applyNumberFormat="0" applyBorder="0" applyAlignment="0" applyProtection="0"/>
    <xf numFmtId="0" fontId="83" fillId="27" borderId="1" applyNumberFormat="0" applyAlignment="0" applyProtection="0"/>
    <xf numFmtId="0" fontId="8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29" borderId="0" applyNumberFormat="0" applyBorder="0" applyAlignment="0" applyProtection="0"/>
    <xf numFmtId="0" fontId="88" fillId="0" borderId="3" applyNumberFormat="0" applyFill="0" applyAlignment="0" applyProtection="0"/>
    <xf numFmtId="0" fontId="89" fillId="0" borderId="4" applyNumberFormat="0" applyFill="0" applyAlignment="0" applyProtection="0"/>
    <xf numFmtId="0" fontId="90" fillId="0" borderId="5" applyNumberFormat="0" applyFill="0" applyAlignment="0" applyProtection="0"/>
    <xf numFmtId="0" fontId="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30" borderId="1" applyNumberFormat="0" applyAlignment="0" applyProtection="0"/>
    <xf numFmtId="0" fontId="93" fillId="0" borderId="6" applyNumberFormat="0" applyFill="0" applyAlignment="0" applyProtection="0"/>
    <xf numFmtId="0" fontId="94" fillId="31" borderId="0" applyNumberFormat="0" applyBorder="0" applyAlignment="0" applyProtection="0"/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95" fillId="27" borderId="8" applyNumberFormat="0" applyAlignment="0" applyProtection="0"/>
    <xf numFmtId="9" fontId="0" fillId="0" borderId="0" applyFont="0" applyFill="0" applyBorder="0" applyAlignment="0" applyProtection="0"/>
    <xf numFmtId="0" fontId="96" fillId="0" borderId="0" applyNumberFormat="0" applyFill="0" applyBorder="0" applyAlignment="0" applyProtection="0"/>
    <xf numFmtId="0" fontId="97" fillId="0" borderId="9" applyNumberFormat="0" applyFill="0" applyAlignment="0" applyProtection="0"/>
    <xf numFmtId="0" fontId="98" fillId="0" borderId="0" applyNumberFormat="0" applyFill="0" applyBorder="0" applyAlignment="0" applyProtection="0"/>
  </cellStyleXfs>
  <cellXfs count="110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Fill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right"/>
    </xf>
    <xf numFmtId="0" fontId="0" fillId="0" borderId="11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2" fillId="0" borderId="15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1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vertical="top"/>
    </xf>
    <xf numFmtId="0" fontId="2" fillId="0" borderId="0" xfId="0" applyFont="1" applyAlignment="1">
      <alignment/>
    </xf>
    <xf numFmtId="0" fontId="0" fillId="0" borderId="0" xfId="0" applyFont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0" fillId="0" borderId="0" xfId="0" applyFont="1" applyBorder="1" applyAlignment="1">
      <alignment horizontal="left" wrapText="1"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3" fillId="0" borderId="0" xfId="0" applyFont="1" applyAlignment="1">
      <alignment horizontal="right"/>
    </xf>
    <xf numFmtId="0" fontId="12" fillId="0" borderId="0" xfId="0" applyFont="1" applyAlignment="1">
      <alignment/>
    </xf>
    <xf numFmtId="0" fontId="14" fillId="0" borderId="11" xfId="0" applyFont="1" applyBorder="1" applyAlignment="1">
      <alignment horizontal="center"/>
    </xf>
    <xf numFmtId="0" fontId="14" fillId="0" borderId="11" xfId="0" applyFont="1" applyBorder="1" applyAlignment="1">
      <alignment horizontal="center" vertical="top" wrapText="1"/>
    </xf>
    <xf numFmtId="0" fontId="12" fillId="0" borderId="11" xfId="0" applyFont="1" applyBorder="1" applyAlignment="1">
      <alignment/>
    </xf>
    <xf numFmtId="0" fontId="12" fillId="0" borderId="11" xfId="0" applyFont="1" applyBorder="1" applyAlignment="1">
      <alignment horizontal="center"/>
    </xf>
    <xf numFmtId="0" fontId="14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Alignment="1">
      <alignment horizontal="center" vertical="top" wrapText="1"/>
    </xf>
    <xf numFmtId="0" fontId="12" fillId="0" borderId="0" xfId="0" applyFont="1" applyAlignment="1">
      <alignment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1" xfId="0" applyFont="1" applyBorder="1" applyAlignment="1">
      <alignment vertical="top" wrapText="1"/>
    </xf>
    <xf numFmtId="0" fontId="14" fillId="0" borderId="11" xfId="0" applyFont="1" applyFill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14" fillId="0" borderId="0" xfId="0" applyFont="1" applyFill="1" applyBorder="1" applyAlignment="1">
      <alignment vertical="top" wrapText="1"/>
    </xf>
    <xf numFmtId="0" fontId="12" fillId="0" borderId="0" xfId="0" applyFont="1" applyBorder="1" applyAlignment="1">
      <alignment horizontal="center" vertical="top" wrapText="1"/>
    </xf>
    <xf numFmtId="0" fontId="15" fillId="0" borderId="0" xfId="0" applyFont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0" xfId="0" applyFont="1" applyAlignment="1">
      <alignment/>
    </xf>
    <xf numFmtId="0" fontId="16" fillId="0" borderId="11" xfId="0" applyFont="1" applyBorder="1" applyAlignment="1">
      <alignment horizontal="center" vertical="top" wrapText="1"/>
    </xf>
    <xf numFmtId="0" fontId="16" fillId="0" borderId="11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16" fillId="0" borderId="0" xfId="0" applyFont="1" applyAlignment="1">
      <alignment/>
    </xf>
    <xf numFmtId="0" fontId="16" fillId="0" borderId="11" xfId="0" applyFont="1" applyBorder="1" applyAlignment="1" quotePrefix="1">
      <alignment horizontal="center" vertical="top" wrapText="1"/>
    </xf>
    <xf numFmtId="0" fontId="14" fillId="0" borderId="11" xfId="0" applyFont="1" applyBorder="1" applyAlignment="1">
      <alignment horizontal="center" wrapText="1"/>
    </xf>
    <xf numFmtId="0" fontId="0" fillId="0" borderId="0" xfId="0" applyFont="1" applyBorder="1" applyAlignment="1" quotePrefix="1">
      <alignment horizontal="center"/>
    </xf>
    <xf numFmtId="0" fontId="18" fillId="0" borderId="0" xfId="58" applyFont="1">
      <alignment/>
      <protection/>
    </xf>
    <xf numFmtId="0" fontId="19" fillId="0" borderId="11" xfId="58" applyFont="1" applyBorder="1" applyAlignment="1">
      <alignment horizontal="center" vertical="top" wrapText="1"/>
      <protection/>
    </xf>
    <xf numFmtId="0" fontId="80" fillId="0" borderId="0" xfId="58">
      <alignment/>
      <protection/>
    </xf>
    <xf numFmtId="0" fontId="80" fillId="0" borderId="0" xfId="58" applyAlignment="1">
      <alignment horizontal="left"/>
      <protection/>
    </xf>
    <xf numFmtId="0" fontId="20" fillId="0" borderId="0" xfId="58" applyFont="1" applyAlignment="1">
      <alignment horizontal="left"/>
      <protection/>
    </xf>
    <xf numFmtId="0" fontId="80" fillId="0" borderId="16" xfId="58" applyBorder="1" applyAlignment="1">
      <alignment horizontal="center"/>
      <protection/>
    </xf>
    <xf numFmtId="0" fontId="17" fillId="0" borderId="0" xfId="58" applyFont="1">
      <alignment/>
      <protection/>
    </xf>
    <xf numFmtId="0" fontId="17" fillId="0" borderId="0" xfId="58" applyFont="1" applyAlignment="1">
      <alignment horizontal="center"/>
      <protection/>
    </xf>
    <xf numFmtId="0" fontId="80" fillId="0" borderId="11" xfId="58" applyBorder="1">
      <alignment/>
      <protection/>
    </xf>
    <xf numFmtId="0" fontId="80" fillId="0" borderId="0" xfId="58" applyBorder="1">
      <alignment/>
      <protection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vertical="top" wrapText="1"/>
    </xf>
    <xf numFmtId="0" fontId="21" fillId="0" borderId="12" xfId="58" applyFont="1" applyBorder="1" applyAlignment="1">
      <alignment horizontal="center" vertical="top" wrapText="1"/>
      <protection/>
    </xf>
    <xf numFmtId="0" fontId="21" fillId="0" borderId="11" xfId="58" applyFont="1" applyBorder="1" applyAlignment="1">
      <alignment horizontal="center" vertical="top" wrapText="1"/>
      <protection/>
    </xf>
    <xf numFmtId="0" fontId="17" fillId="0" borderId="0" xfId="58" applyFont="1" applyBorder="1" applyAlignment="1">
      <alignment horizontal="left"/>
      <protection/>
    </xf>
    <xf numFmtId="0" fontId="0" fillId="0" borderId="0" xfId="61">
      <alignment/>
      <protection/>
    </xf>
    <xf numFmtId="0" fontId="11" fillId="0" borderId="0" xfId="61" applyFont="1" applyAlignment="1">
      <alignment horizontal="center"/>
      <protection/>
    </xf>
    <xf numFmtId="0" fontId="5" fillId="0" borderId="0" xfId="61" applyFont="1" applyAlignment="1">
      <alignment horizontal="center"/>
      <protection/>
    </xf>
    <xf numFmtId="0" fontId="4" fillId="0" borderId="0" xfId="61" applyFont="1">
      <alignment/>
      <protection/>
    </xf>
    <xf numFmtId="0" fontId="2" fillId="0" borderId="11" xfId="61" applyFont="1" applyBorder="1" applyAlignment="1">
      <alignment horizontal="center"/>
      <protection/>
    </xf>
    <xf numFmtId="0" fontId="2" fillId="0" borderId="11" xfId="61" applyFont="1" applyBorder="1" applyAlignment="1">
      <alignment horizontal="center" vertical="top" wrapText="1"/>
      <protection/>
    </xf>
    <xf numFmtId="0" fontId="2" fillId="0" borderId="13" xfId="61" applyFont="1" applyBorder="1" applyAlignment="1">
      <alignment horizontal="center" vertical="top" wrapText="1"/>
      <protection/>
    </xf>
    <xf numFmtId="0" fontId="0" fillId="0" borderId="11" xfId="61" applyBorder="1" applyAlignment="1">
      <alignment horizontal="center"/>
      <protection/>
    </xf>
    <xf numFmtId="0" fontId="0" fillId="0" borderId="11" xfId="61" applyBorder="1">
      <alignment/>
      <protection/>
    </xf>
    <xf numFmtId="0" fontId="0" fillId="0" borderId="13" xfId="61" applyBorder="1">
      <alignment/>
      <protection/>
    </xf>
    <xf numFmtId="0" fontId="0" fillId="0" borderId="0" xfId="61" applyFill="1" applyBorder="1" applyAlignment="1">
      <alignment horizontal="left"/>
      <protection/>
    </xf>
    <xf numFmtId="0" fontId="2" fillId="0" borderId="0" xfId="61" applyFont="1" applyBorder="1" applyAlignment="1">
      <alignment horizontal="center"/>
      <protection/>
    </xf>
    <xf numFmtId="0" fontId="0" fillId="0" borderId="0" xfId="61" applyBorder="1">
      <alignment/>
      <protection/>
    </xf>
    <xf numFmtId="0" fontId="6" fillId="0" borderId="0" xfId="61" applyFont="1">
      <alignment/>
      <protection/>
    </xf>
    <xf numFmtId="0" fontId="2" fillId="0" borderId="0" xfId="61" applyFont="1">
      <alignment/>
      <protection/>
    </xf>
    <xf numFmtId="0" fontId="3" fillId="0" borderId="0" xfId="61" applyFont="1" applyAlignment="1">
      <alignment/>
      <protection/>
    </xf>
    <xf numFmtId="0" fontId="16" fillId="0" borderId="16" xfId="0" applyFont="1" applyBorder="1" applyAlignment="1">
      <alignment/>
    </xf>
    <xf numFmtId="0" fontId="2" fillId="0" borderId="15" xfId="0" applyFont="1" applyBorder="1" applyAlignment="1">
      <alignment horizontal="center" vertical="top" wrapText="1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0" fillId="0" borderId="17" xfId="0" applyFont="1" applyBorder="1" applyAlignment="1">
      <alignment/>
    </xf>
    <xf numFmtId="0" fontId="2" fillId="0" borderId="18" xfId="0" applyFont="1" applyFill="1" applyBorder="1" applyAlignment="1">
      <alignment horizontal="center" vertical="top" wrapText="1"/>
    </xf>
    <xf numFmtId="0" fontId="6" fillId="0" borderId="0" xfId="0" applyFont="1" applyAlignment="1">
      <alignment/>
    </xf>
    <xf numFmtId="0" fontId="18" fillId="0" borderId="11" xfId="58" applyFont="1" applyBorder="1">
      <alignment/>
      <protection/>
    </xf>
    <xf numFmtId="0" fontId="18" fillId="0" borderId="11" xfId="58" applyFont="1" applyBorder="1" applyAlignment="1">
      <alignment wrapText="1"/>
      <protection/>
    </xf>
    <xf numFmtId="0" fontId="18" fillId="0" borderId="0" xfId="58" applyFont="1" applyBorder="1">
      <alignment/>
      <protection/>
    </xf>
    <xf numFmtId="0" fontId="2" fillId="0" borderId="19" xfId="0" applyFont="1" applyFill="1" applyBorder="1" applyAlignment="1">
      <alignment horizontal="center" vertical="top" wrapText="1"/>
    </xf>
    <xf numFmtId="0" fontId="16" fillId="0" borderId="0" xfId="0" applyFont="1" applyBorder="1" applyAlignment="1">
      <alignment/>
    </xf>
    <xf numFmtId="0" fontId="5" fillId="0" borderId="0" xfId="0" applyFont="1" applyAlignment="1">
      <alignment/>
    </xf>
    <xf numFmtId="0" fontId="9" fillId="0" borderId="0" xfId="0" applyFont="1" applyBorder="1" applyAlignment="1">
      <alignment/>
    </xf>
    <xf numFmtId="0" fontId="23" fillId="0" borderId="0" xfId="58" applyFont="1">
      <alignment/>
      <protection/>
    </xf>
    <xf numFmtId="0" fontId="80" fillId="0" borderId="11" xfId="58" applyBorder="1" applyAlignment="1">
      <alignment horizontal="center"/>
      <protection/>
    </xf>
    <xf numFmtId="0" fontId="12" fillId="0" borderId="0" xfId="0" applyFont="1" applyBorder="1" applyAlignment="1">
      <alignment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 wrapText="1"/>
    </xf>
    <xf numFmtId="0" fontId="18" fillId="0" borderId="11" xfId="58" applyFont="1" applyBorder="1" applyAlignment="1">
      <alignment horizontal="center"/>
      <protection/>
    </xf>
    <xf numFmtId="0" fontId="2" fillId="0" borderId="0" xfId="61" applyFont="1" applyBorder="1">
      <alignment/>
      <protection/>
    </xf>
    <xf numFmtId="0" fontId="17" fillId="0" borderId="0" xfId="58" applyFont="1" applyBorder="1" applyAlignment="1">
      <alignment horizontal="center"/>
      <protection/>
    </xf>
    <xf numFmtId="0" fontId="6" fillId="0" borderId="0" xfId="0" applyFont="1" applyBorder="1" applyAlignment="1">
      <alignment/>
    </xf>
    <xf numFmtId="0" fontId="19" fillId="0" borderId="12" xfId="58" applyFont="1" applyBorder="1" applyAlignment="1">
      <alignment horizontal="center" vertical="top" wrapText="1"/>
      <protection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/>
    </xf>
    <xf numFmtId="0" fontId="16" fillId="0" borderId="16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6" fillId="0" borderId="0" xfId="61" applyFont="1" applyAlignment="1">
      <alignment horizontal="center"/>
      <protection/>
    </xf>
    <xf numFmtId="0" fontId="17" fillId="0" borderId="11" xfId="58" applyFont="1" applyBorder="1" applyAlignment="1">
      <alignment horizontal="center"/>
      <protection/>
    </xf>
    <xf numFmtId="0" fontId="17" fillId="0" borderId="0" xfId="58" applyFont="1" applyAlignment="1">
      <alignment horizontal="center" vertical="top" wrapText="1"/>
      <protection/>
    </xf>
    <xf numFmtId="0" fontId="17" fillId="0" borderId="11" xfId="58" applyFont="1" applyBorder="1" applyAlignment="1">
      <alignment horizontal="center" vertical="top" wrapText="1"/>
      <protection/>
    </xf>
    <xf numFmtId="0" fontId="10" fillId="0" borderId="0" xfId="61" applyFont="1" applyAlignment="1">
      <alignment/>
      <protection/>
    </xf>
    <xf numFmtId="0" fontId="16" fillId="0" borderId="0" xfId="0" applyFont="1" applyBorder="1" applyAlignment="1">
      <alignment horizontal="center"/>
    </xf>
    <xf numFmtId="0" fontId="6" fillId="0" borderId="16" xfId="0" applyFont="1" applyBorder="1" applyAlignment="1">
      <alignment/>
    </xf>
    <xf numFmtId="0" fontId="2" fillId="0" borderId="19" xfId="61" applyFont="1" applyFill="1" applyBorder="1" applyAlignment="1">
      <alignment horizontal="center" vertical="top" wrapText="1"/>
      <protection/>
    </xf>
    <xf numFmtId="0" fontId="0" fillId="0" borderId="0" xfId="61" applyAlignment="1">
      <alignment horizontal="left"/>
      <protection/>
    </xf>
    <xf numFmtId="0" fontId="6" fillId="0" borderId="0" xfId="61" applyFont="1" applyAlignment="1">
      <alignment vertical="top" wrapText="1"/>
      <protection/>
    </xf>
    <xf numFmtId="0" fontId="13" fillId="0" borderId="0" xfId="0" applyFont="1" applyAlignment="1">
      <alignment horizontal="left"/>
    </xf>
    <xf numFmtId="0" fontId="2" fillId="0" borderId="17" xfId="0" applyFont="1" applyBorder="1" applyAlignment="1">
      <alignment horizontal="center" vertical="top" wrapText="1"/>
    </xf>
    <xf numFmtId="0" fontId="0" fillId="0" borderId="0" xfId="58" applyFont="1">
      <alignment/>
      <protection/>
    </xf>
    <xf numFmtId="0" fontId="5" fillId="0" borderId="0" xfId="58" applyFont="1" applyAlignment="1">
      <alignment horizontal="center"/>
      <protection/>
    </xf>
    <xf numFmtId="0" fontId="2" fillId="0" borderId="11" xfId="58" applyFont="1" applyBorder="1" applyAlignment="1">
      <alignment horizontal="center" vertical="top" wrapText="1"/>
      <protection/>
    </xf>
    <xf numFmtId="0" fontId="0" fillId="0" borderId="11" xfId="58" applyFont="1" applyBorder="1">
      <alignment/>
      <protection/>
    </xf>
    <xf numFmtId="0" fontId="8" fillId="0" borderId="0" xfId="58" applyFont="1">
      <alignment/>
      <protection/>
    </xf>
    <xf numFmtId="0" fontId="2" fillId="0" borderId="11" xfId="58" applyFont="1" applyBorder="1">
      <alignment/>
      <protection/>
    </xf>
    <xf numFmtId="0" fontId="0" fillId="0" borderId="11" xfId="58" applyFont="1" applyBorder="1" applyAlignment="1">
      <alignment/>
      <protection/>
    </xf>
    <xf numFmtId="0" fontId="0" fillId="0" borderId="11" xfId="58" applyFont="1" applyBorder="1" applyAlignment="1">
      <alignment horizontal="center"/>
      <protection/>
    </xf>
    <xf numFmtId="0" fontId="16" fillId="0" borderId="11" xfId="58" applyFont="1" applyBorder="1" applyAlignment="1">
      <alignment horizontal="center"/>
      <protection/>
    </xf>
    <xf numFmtId="0" fontId="16" fillId="0" borderId="11" xfId="0" applyFont="1" applyBorder="1" applyAlignment="1">
      <alignment horizontal="center"/>
    </xf>
    <xf numFmtId="0" fontId="24" fillId="0" borderId="11" xfId="0" applyFont="1" applyBorder="1" applyAlignment="1">
      <alignment horizontal="center" vertical="top" wrapText="1"/>
    </xf>
    <xf numFmtId="0" fontId="25" fillId="0" borderId="0" xfId="0" applyFont="1" applyAlignment="1">
      <alignment vertical="top" wrapText="1"/>
    </xf>
    <xf numFmtId="0" fontId="0" fillId="0" borderId="11" xfId="0" applyFont="1" applyBorder="1" applyAlignment="1">
      <alignment wrapText="1"/>
    </xf>
    <xf numFmtId="0" fontId="26" fillId="0" borderId="12" xfId="58" applyFont="1" applyBorder="1" applyAlignment="1">
      <alignment horizontal="center" vertical="top" wrapText="1"/>
      <protection/>
    </xf>
    <xf numFmtId="0" fontId="23" fillId="0" borderId="0" xfId="58" applyFont="1" applyAlignment="1">
      <alignment horizontal="center"/>
      <protection/>
    </xf>
    <xf numFmtId="0" fontId="27" fillId="0" borderId="19" xfId="58" applyFont="1" applyBorder="1" applyAlignment="1">
      <alignment horizontal="center" wrapText="1"/>
      <protection/>
    </xf>
    <xf numFmtId="0" fontId="27" fillId="0" borderId="10" xfId="58" applyFont="1" applyBorder="1" applyAlignment="1">
      <alignment horizontal="center"/>
      <protection/>
    </xf>
    <xf numFmtId="0" fontId="2" fillId="0" borderId="20" xfId="61" applyFont="1" applyFill="1" applyBorder="1" applyAlignment="1">
      <alignment horizontal="center" vertical="top" wrapText="1"/>
      <protection/>
    </xf>
    <xf numFmtId="0" fontId="2" fillId="0" borderId="0" xfId="0" applyFont="1" applyBorder="1" applyAlignment="1">
      <alignment/>
    </xf>
    <xf numFmtId="0" fontId="14" fillId="0" borderId="0" xfId="0" applyFont="1" applyAlignment="1">
      <alignment horizontal="right" vertical="top" wrapText="1"/>
    </xf>
    <xf numFmtId="0" fontId="0" fillId="0" borderId="0" xfId="0" applyAlignment="1">
      <alignment horizontal="center"/>
    </xf>
    <xf numFmtId="0" fontId="6" fillId="0" borderId="0" xfId="0" applyFont="1" applyBorder="1" applyAlignment="1">
      <alignment/>
    </xf>
    <xf numFmtId="0" fontId="21" fillId="0" borderId="14" xfId="58" applyFont="1" applyBorder="1" applyAlignment="1">
      <alignment horizontal="center" vertical="top" wrapText="1"/>
      <protection/>
    </xf>
    <xf numFmtId="0" fontId="14" fillId="0" borderId="0" xfId="0" applyFont="1" applyAlignment="1">
      <alignment horizontal="center"/>
    </xf>
    <xf numFmtId="0" fontId="29" fillId="0" borderId="0" xfId="58" applyFont="1" applyAlignment="1">
      <alignment horizontal="center"/>
      <protection/>
    </xf>
    <xf numFmtId="0" fontId="0" fillId="0" borderId="0" xfId="61" applyFont="1">
      <alignment/>
      <protection/>
    </xf>
    <xf numFmtId="0" fontId="2" fillId="0" borderId="11" xfId="58" applyFont="1" applyBorder="1" applyAlignment="1">
      <alignment horizontal="center"/>
      <protection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top"/>
    </xf>
    <xf numFmtId="0" fontId="16" fillId="0" borderId="11" xfId="61" applyFont="1" applyBorder="1" applyAlignment="1">
      <alignment horizontal="center" wrapText="1"/>
      <protection/>
    </xf>
    <xf numFmtId="0" fontId="16" fillId="0" borderId="0" xfId="0" applyFont="1" applyAlignment="1">
      <alignment horizontal="center" vertical="top" wrapText="1"/>
    </xf>
    <xf numFmtId="0" fontId="2" fillId="0" borderId="11" xfId="61" applyFont="1" applyBorder="1" applyAlignment="1">
      <alignment horizontal="left" vertical="center" wrapText="1"/>
      <protection/>
    </xf>
    <xf numFmtId="0" fontId="2" fillId="0" borderId="11" xfId="61" applyFont="1" applyBorder="1" applyAlignment="1">
      <alignment horizontal="left" vertical="center"/>
      <protection/>
    </xf>
    <xf numFmtId="0" fontId="0" fillId="0" borderId="0" xfId="62">
      <alignment/>
      <protection/>
    </xf>
    <xf numFmtId="0" fontId="6" fillId="0" borderId="0" xfId="62" applyFont="1" applyAlignment="1">
      <alignment/>
      <protection/>
    </xf>
    <xf numFmtId="0" fontId="11" fillId="0" borderId="0" xfId="62" applyFont="1" applyAlignment="1">
      <alignment/>
      <protection/>
    </xf>
    <xf numFmtId="0" fontId="4" fillId="0" borderId="0" xfId="62" applyFont="1">
      <alignment/>
      <protection/>
    </xf>
    <xf numFmtId="0" fontId="16" fillId="0" borderId="11" xfId="62" applyFont="1" applyBorder="1" applyAlignment="1">
      <alignment horizontal="center" vertical="top" wrapText="1"/>
      <protection/>
    </xf>
    <xf numFmtId="0" fontId="16" fillId="0" borderId="0" xfId="62" applyFont="1">
      <alignment/>
      <protection/>
    </xf>
    <xf numFmtId="0" fontId="16" fillId="0" borderId="0" xfId="62" applyFont="1" applyBorder="1">
      <alignment/>
      <protection/>
    </xf>
    <xf numFmtId="0" fontId="16" fillId="0" borderId="14" xfId="62" applyFont="1" applyBorder="1" applyAlignment="1">
      <alignment horizontal="center" vertical="top" wrapText="1"/>
      <protection/>
    </xf>
    <xf numFmtId="0" fontId="16" fillId="0" borderId="18" xfId="62" applyFont="1" applyBorder="1" applyAlignment="1">
      <alignment horizontal="center" vertical="top" wrapText="1"/>
      <protection/>
    </xf>
    <xf numFmtId="0" fontId="16" fillId="0" borderId="15" xfId="62" applyFont="1" applyBorder="1" applyAlignment="1">
      <alignment horizontal="center" vertical="top" wrapText="1"/>
      <protection/>
    </xf>
    <xf numFmtId="0" fontId="2" fillId="0" borderId="0" xfId="62" applyFont="1">
      <alignment/>
      <protection/>
    </xf>
    <xf numFmtId="0" fontId="16" fillId="0" borderId="11" xfId="62" applyFont="1" applyBorder="1" applyAlignment="1">
      <alignment horizontal="center"/>
      <protection/>
    </xf>
    <xf numFmtId="0" fontId="2" fillId="0" borderId="11" xfId="62" applyFont="1" applyBorder="1">
      <alignment/>
      <protection/>
    </xf>
    <xf numFmtId="0" fontId="2" fillId="0" borderId="11" xfId="62" applyFont="1" applyBorder="1" applyAlignment="1">
      <alignment horizontal="center"/>
      <protection/>
    </xf>
    <xf numFmtId="0" fontId="2" fillId="0" borderId="11" xfId="62" applyFont="1" applyBorder="1" applyAlignment="1">
      <alignment horizontal="left"/>
      <protection/>
    </xf>
    <xf numFmtId="0" fontId="0" fillId="0" borderId="11" xfId="62" applyBorder="1">
      <alignment/>
      <protection/>
    </xf>
    <xf numFmtId="0" fontId="2" fillId="0" borderId="11" xfId="62" applyFont="1" applyBorder="1" applyAlignment="1">
      <alignment horizontal="left" wrapText="1"/>
      <protection/>
    </xf>
    <xf numFmtId="0" fontId="0" fillId="0" borderId="0" xfId="62" applyFill="1" applyBorder="1" applyAlignment="1">
      <alignment horizontal="left"/>
      <protection/>
    </xf>
    <xf numFmtId="0" fontId="6" fillId="0" borderId="0" xfId="62" applyFont="1">
      <alignment/>
      <protection/>
    </xf>
    <xf numFmtId="0" fontId="0" fillId="0" borderId="0" xfId="63">
      <alignment/>
      <protection/>
    </xf>
    <xf numFmtId="0" fontId="3" fillId="0" borderId="0" xfId="63" applyFont="1" applyAlignment="1">
      <alignment horizontal="right"/>
      <protection/>
    </xf>
    <xf numFmtId="0" fontId="4" fillId="0" borderId="0" xfId="63" applyFont="1" applyAlignment="1">
      <alignment horizontal="right"/>
      <protection/>
    </xf>
    <xf numFmtId="0" fontId="14" fillId="0" borderId="11" xfId="63" applyFont="1" applyBorder="1" applyAlignment="1">
      <alignment horizontal="center" vertical="top" wrapText="1"/>
      <protection/>
    </xf>
    <xf numFmtId="0" fontId="14" fillId="0" borderId="11" xfId="63" applyFont="1" applyBorder="1" applyAlignment="1">
      <alignment horizontal="center" vertical="center" wrapText="1"/>
      <protection/>
    </xf>
    <xf numFmtId="0" fontId="2" fillId="0" borderId="11" xfId="63" applyFont="1" applyBorder="1" applyAlignment="1">
      <alignment horizontal="center" vertical="center"/>
      <protection/>
    </xf>
    <xf numFmtId="0" fontId="12" fillId="0" borderId="11" xfId="63" applyFont="1" applyBorder="1" applyAlignment="1">
      <alignment horizontal="left" vertical="top" wrapText="1"/>
      <protection/>
    </xf>
    <xf numFmtId="0" fontId="12" fillId="0" borderId="11" xfId="63" applyFont="1" applyBorder="1" applyAlignment="1">
      <alignment horizontal="center" vertical="top" wrapText="1"/>
      <protection/>
    </xf>
    <xf numFmtId="0" fontId="12" fillId="0" borderId="0" xfId="63" applyFont="1" applyAlignment="1">
      <alignment horizontal="left"/>
      <protection/>
    </xf>
    <xf numFmtId="0" fontId="99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33" fillId="0" borderId="0" xfId="0" applyFont="1" applyAlignment="1">
      <alignment/>
    </xf>
    <xf numFmtId="0" fontId="34" fillId="0" borderId="0" xfId="0" applyFont="1" applyBorder="1" applyAlignment="1">
      <alignment/>
    </xf>
    <xf numFmtId="0" fontId="34" fillId="0" borderId="10" xfId="0" applyFont="1" applyBorder="1" applyAlignment="1">
      <alignment vertical="top" wrapText="1"/>
    </xf>
    <xf numFmtId="0" fontId="35" fillId="0" borderId="11" xfId="0" applyFont="1" applyBorder="1" applyAlignment="1" quotePrefix="1">
      <alignment horizontal="center" vertical="top" wrapText="1"/>
    </xf>
    <xf numFmtId="0" fontId="0" fillId="33" borderId="11" xfId="0" applyFill="1" applyBorder="1" applyAlignment="1">
      <alignment/>
    </xf>
    <xf numFmtId="0" fontId="100" fillId="0" borderId="0" xfId="0" applyFont="1" applyAlignment="1">
      <alignment/>
    </xf>
    <xf numFmtId="0" fontId="2" fillId="0" borderId="0" xfId="58" applyFont="1">
      <alignment/>
      <protection/>
    </xf>
    <xf numFmtId="0" fontId="2" fillId="0" borderId="0" xfId="58" applyFont="1" applyAlignment="1">
      <alignment horizontal="center" vertical="top" wrapText="1"/>
      <protection/>
    </xf>
    <xf numFmtId="0" fontId="2" fillId="0" borderId="0" xfId="58" applyFont="1" applyAlignment="1">
      <alignment horizontal="center"/>
      <protection/>
    </xf>
    <xf numFmtId="0" fontId="16" fillId="0" borderId="0" xfId="58" applyFont="1" applyAlignment="1">
      <alignment horizontal="left"/>
      <protection/>
    </xf>
    <xf numFmtId="0" fontId="6" fillId="0" borderId="0" xfId="58" applyFont="1">
      <alignment/>
      <protection/>
    </xf>
    <xf numFmtId="0" fontId="2" fillId="0" borderId="0" xfId="58" applyFont="1" applyAlignment="1">
      <alignment/>
      <protection/>
    </xf>
    <xf numFmtId="0" fontId="2" fillId="0" borderId="0" xfId="58" applyFont="1" applyBorder="1" applyAlignment="1">
      <alignment/>
      <protection/>
    </xf>
    <xf numFmtId="0" fontId="2" fillId="0" borderId="0" xfId="58" applyFont="1" applyBorder="1">
      <alignment/>
      <protection/>
    </xf>
    <xf numFmtId="0" fontId="2" fillId="0" borderId="0" xfId="58" applyFont="1" applyBorder="1" applyAlignment="1">
      <alignment horizontal="center" vertical="top" wrapText="1"/>
      <protection/>
    </xf>
    <xf numFmtId="0" fontId="14" fillId="0" borderId="0" xfId="58" applyFont="1" applyBorder="1" applyAlignment="1">
      <alignment horizontal="left"/>
      <protection/>
    </xf>
    <xf numFmtId="0" fontId="35" fillId="0" borderId="11" xfId="0" applyFont="1" applyBorder="1" applyAlignment="1">
      <alignment horizontal="center" vertical="top" wrapText="1"/>
    </xf>
    <xf numFmtId="0" fontId="2" fillId="0" borderId="11" xfId="58" applyFont="1" applyBorder="1" applyAlignment="1">
      <alignment/>
      <protection/>
    </xf>
    <xf numFmtId="0" fontId="12" fillId="0" borderId="0" xfId="58" applyFont="1" applyBorder="1" applyAlignment="1">
      <alignment/>
      <protection/>
    </xf>
    <xf numFmtId="0" fontId="2" fillId="0" borderId="11" xfId="58" applyFont="1" applyBorder="1" applyAlignment="1">
      <alignment vertical="top" wrapText="1"/>
      <protection/>
    </xf>
    <xf numFmtId="0" fontId="2" fillId="0" borderId="0" xfId="58" applyFont="1" applyAlignment="1">
      <alignment vertical="top" wrapText="1"/>
      <protection/>
    </xf>
    <xf numFmtId="0" fontId="16" fillId="0" borderId="0" xfId="58" applyFont="1">
      <alignment/>
      <protection/>
    </xf>
    <xf numFmtId="0" fontId="14" fillId="0" borderId="0" xfId="58" applyFont="1" applyBorder="1" applyAlignment="1">
      <alignment wrapText="1"/>
      <protection/>
    </xf>
    <xf numFmtId="0" fontId="2" fillId="33" borderId="11" xfId="58" applyFont="1" applyFill="1" applyBorder="1" applyAlignment="1" quotePrefix="1">
      <alignment horizontal="center" vertical="center" wrapText="1"/>
      <protection/>
    </xf>
    <xf numFmtId="0" fontId="16" fillId="33" borderId="12" xfId="58" applyFont="1" applyFill="1" applyBorder="1" applyAlignment="1" quotePrefix="1">
      <alignment horizontal="center" vertical="center" wrapText="1"/>
      <protection/>
    </xf>
    <xf numFmtId="0" fontId="2" fillId="0" borderId="0" xfId="58" applyFont="1" applyBorder="1" applyAlignment="1">
      <alignment horizontal="left" vertical="center"/>
      <protection/>
    </xf>
    <xf numFmtId="0" fontId="2" fillId="0" borderId="11" xfId="58" applyFont="1" applyBorder="1" applyAlignment="1">
      <alignment horizontal="center" vertical="center"/>
      <protection/>
    </xf>
    <xf numFmtId="0" fontId="2" fillId="0" borderId="11" xfId="58" applyFont="1" applyBorder="1" applyAlignment="1">
      <alignment horizontal="left" vertical="center"/>
      <protection/>
    </xf>
    <xf numFmtId="0" fontId="2" fillId="0" borderId="0" xfId="58" applyFont="1" applyAlignment="1">
      <alignment horizontal="left" vertical="center"/>
      <protection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35" fillId="0" borderId="0" xfId="0" applyFont="1" applyBorder="1" applyAlignment="1">
      <alignment/>
    </xf>
    <xf numFmtId="0" fontId="34" fillId="0" borderId="11" xfId="0" applyFont="1" applyBorder="1" applyAlignment="1">
      <alignment horizontal="center" vertical="top" wrapText="1"/>
    </xf>
    <xf numFmtId="0" fontId="97" fillId="0" borderId="11" xfId="0" applyFont="1" applyBorder="1" applyAlignment="1">
      <alignment horizontal="center" vertical="top" wrapText="1"/>
    </xf>
    <xf numFmtId="0" fontId="101" fillId="0" borderId="0" xfId="0" applyFont="1" applyBorder="1" applyAlignment="1">
      <alignment vertical="top"/>
    </xf>
    <xf numFmtId="0" fontId="102" fillId="0" borderId="11" xfId="0" applyFont="1" applyBorder="1" applyAlignment="1">
      <alignment vertical="top" wrapText="1"/>
    </xf>
    <xf numFmtId="0" fontId="99" fillId="0" borderId="11" xfId="0" applyFont="1" applyBorder="1" applyAlignment="1">
      <alignment horizontal="center"/>
    </xf>
    <xf numFmtId="0" fontId="103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04" fillId="0" borderId="0" xfId="0" applyFont="1" applyAlignment="1">
      <alignment horizontal="center"/>
    </xf>
    <xf numFmtId="0" fontId="105" fillId="0" borderId="0" xfId="0" applyFont="1" applyBorder="1" applyAlignment="1">
      <alignment horizontal="center" vertical="center"/>
    </xf>
    <xf numFmtId="0" fontId="106" fillId="0" borderId="11" xfId="0" applyFont="1" applyBorder="1" applyAlignment="1">
      <alignment vertical="top" wrapText="1"/>
    </xf>
    <xf numFmtId="0" fontId="106" fillId="0" borderId="11" xfId="0" applyFont="1" applyBorder="1" applyAlignment="1">
      <alignment horizontal="center" vertical="top" wrapText="1"/>
    </xf>
    <xf numFmtId="0" fontId="97" fillId="0" borderId="0" xfId="0" applyFont="1" applyAlignment="1">
      <alignment/>
    </xf>
    <xf numFmtId="0" fontId="107" fillId="0" borderId="11" xfId="0" applyFont="1" applyBorder="1" applyAlignment="1">
      <alignment vertical="center" wrapText="1"/>
    </xf>
    <xf numFmtId="0" fontId="107" fillId="0" borderId="11" xfId="0" applyFont="1" applyBorder="1" applyAlignment="1">
      <alignment horizontal="left" vertical="center" wrapText="1" indent="2"/>
    </xf>
    <xf numFmtId="0" fontId="107" fillId="0" borderId="0" xfId="0" applyFont="1" applyBorder="1" applyAlignment="1">
      <alignment horizontal="left" vertical="center" wrapText="1" indent="2"/>
    </xf>
    <xf numFmtId="0" fontId="107" fillId="0" borderId="0" xfId="0" applyFont="1" applyBorder="1" applyAlignment="1">
      <alignment vertical="center" wrapText="1"/>
    </xf>
    <xf numFmtId="0" fontId="97" fillId="0" borderId="11" xfId="0" applyFont="1" applyBorder="1" applyAlignment="1">
      <alignment vertical="top" wrapText="1"/>
    </xf>
    <xf numFmtId="0" fontId="97" fillId="0" borderId="14" xfId="0" applyFont="1" applyBorder="1" applyAlignment="1">
      <alignment horizontal="center" vertical="top" wrapText="1"/>
    </xf>
    <xf numFmtId="0" fontId="107" fillId="0" borderId="11" xfId="0" applyFont="1" applyBorder="1" applyAlignment="1">
      <alignment horizontal="center" vertical="center" wrapText="1"/>
    </xf>
    <xf numFmtId="0" fontId="31" fillId="0" borderId="0" xfId="0" applyFont="1" applyAlignment="1">
      <alignment horizontal="right"/>
    </xf>
    <xf numFmtId="0" fontId="2" fillId="0" borderId="11" xfId="0" applyFont="1" applyFill="1" applyBorder="1" applyAlignment="1">
      <alignment horizontal="center"/>
    </xf>
    <xf numFmtId="0" fontId="2" fillId="0" borderId="14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0" fillId="34" borderId="0" xfId="0" applyFont="1" applyFill="1" applyAlignment="1">
      <alignment/>
    </xf>
    <xf numFmtId="0" fontId="11" fillId="34" borderId="0" xfId="0" applyFont="1" applyFill="1" applyAlignment="1">
      <alignment/>
    </xf>
    <xf numFmtId="0" fontId="2" fillId="34" borderId="0" xfId="0" applyFont="1" applyFill="1" applyAlignment="1">
      <alignment/>
    </xf>
    <xf numFmtId="0" fontId="102" fillId="0" borderId="12" xfId="0" applyFont="1" applyBorder="1" applyAlignment="1">
      <alignment horizontal="center" vertical="top" wrapText="1"/>
    </xf>
    <xf numFmtId="0" fontId="10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left" vertical="top"/>
    </xf>
    <xf numFmtId="0" fontId="2" fillId="0" borderId="11" xfId="61" applyFont="1" applyFill="1" applyBorder="1" applyAlignment="1">
      <alignment horizontal="left" vertical="center" wrapText="1"/>
      <protection/>
    </xf>
    <xf numFmtId="0" fontId="0" fillId="33" borderId="0" xfId="58" applyFont="1" applyFill="1">
      <alignment/>
      <protection/>
    </xf>
    <xf numFmtId="0" fontId="16" fillId="33" borderId="11" xfId="58" applyFont="1" applyFill="1" applyBorder="1" applyAlignment="1">
      <alignment horizontal="center"/>
      <protection/>
    </xf>
    <xf numFmtId="0" fontId="0" fillId="33" borderId="0" xfId="0" applyFont="1" applyFill="1" applyAlignment="1">
      <alignment/>
    </xf>
    <xf numFmtId="0" fontId="2" fillId="33" borderId="0" xfId="0" applyFont="1" applyFill="1" applyBorder="1" applyAlignment="1">
      <alignment horizontal="right"/>
    </xf>
    <xf numFmtId="0" fontId="2" fillId="33" borderId="11" xfId="0" applyFont="1" applyFill="1" applyBorder="1" applyAlignment="1">
      <alignment horizontal="center" vertical="top" wrapText="1"/>
    </xf>
    <xf numFmtId="0" fontId="2" fillId="33" borderId="14" xfId="0" applyFont="1" applyFill="1" applyBorder="1" applyAlignment="1">
      <alignment horizontal="center" vertical="top" wrapText="1"/>
    </xf>
    <xf numFmtId="0" fontId="0" fillId="33" borderId="11" xfId="0" applyFont="1" applyFill="1" applyBorder="1" applyAlignment="1">
      <alignment horizontal="center"/>
    </xf>
    <xf numFmtId="0" fontId="0" fillId="33" borderId="11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2" fillId="0" borderId="0" xfId="61" applyFont="1" applyAlignment="1">
      <alignment/>
      <protection/>
    </xf>
    <xf numFmtId="0" fontId="16" fillId="0" borderId="0" xfId="61" applyFont="1" applyAlignment="1">
      <alignment horizontal="right"/>
      <protection/>
    </xf>
    <xf numFmtId="0" fontId="9" fillId="0" borderId="11" xfId="0" applyFont="1" applyBorder="1" applyAlignment="1">
      <alignment horizontal="center"/>
    </xf>
    <xf numFmtId="0" fontId="97" fillId="0" borderId="11" xfId="58" applyFont="1" applyBorder="1">
      <alignment/>
      <protection/>
    </xf>
    <xf numFmtId="0" fontId="106" fillId="0" borderId="11" xfId="58" applyFont="1" applyBorder="1">
      <alignment/>
      <protection/>
    </xf>
    <xf numFmtId="0" fontId="97" fillId="0" borderId="0" xfId="58" applyFont="1" applyBorder="1">
      <alignment/>
      <protection/>
    </xf>
    <xf numFmtId="0" fontId="97" fillId="0" borderId="11" xfId="58" applyFont="1" applyBorder="1" applyAlignment="1">
      <alignment horizontal="center"/>
      <protection/>
    </xf>
    <xf numFmtId="0" fontId="19" fillId="0" borderId="11" xfId="58" applyFont="1" applyBorder="1">
      <alignment/>
      <protection/>
    </xf>
    <xf numFmtId="0" fontId="33" fillId="33" borderId="0" xfId="0" applyFont="1" applyFill="1" applyAlignment="1">
      <alignment/>
    </xf>
    <xf numFmtId="0" fontId="97" fillId="33" borderId="11" xfId="0" applyFont="1" applyFill="1" applyBorder="1" applyAlignment="1">
      <alignment horizontal="center" vertical="top" wrapText="1"/>
    </xf>
    <xf numFmtId="0" fontId="34" fillId="33" borderId="11" xfId="0" applyFont="1" applyFill="1" applyBorder="1" applyAlignment="1">
      <alignment horizontal="center" vertical="top" wrapText="1"/>
    </xf>
    <xf numFmtId="0" fontId="0" fillId="33" borderId="0" xfId="0" applyFill="1" applyAlignment="1">
      <alignment/>
    </xf>
    <xf numFmtId="0" fontId="99" fillId="0" borderId="10" xfId="0" applyFont="1" applyBorder="1" applyAlignment="1">
      <alignment horizontal="center"/>
    </xf>
    <xf numFmtId="0" fontId="80" fillId="0" borderId="11" xfId="0" applyFont="1" applyBorder="1" applyAlignment="1">
      <alignment horizontal="center"/>
    </xf>
    <xf numFmtId="0" fontId="33" fillId="0" borderId="11" xfId="0" applyFont="1" applyBorder="1" applyAlignment="1" quotePrefix="1">
      <alignment horizontal="center" vertical="top" wrapText="1"/>
    </xf>
    <xf numFmtId="0" fontId="35" fillId="0" borderId="12" xfId="0" applyFont="1" applyBorder="1" applyAlignment="1">
      <alignment horizontal="center" vertical="top" wrapText="1"/>
    </xf>
    <xf numFmtId="0" fontId="9" fillId="33" borderId="0" xfId="0" applyFont="1" applyFill="1" applyAlignment="1">
      <alignment horizontal="right"/>
    </xf>
    <xf numFmtId="0" fontId="2" fillId="0" borderId="0" xfId="0" applyFont="1" applyBorder="1" applyAlignment="1">
      <alignment horizontal="center" vertical="center" wrapText="1"/>
    </xf>
    <xf numFmtId="0" fontId="2" fillId="33" borderId="11" xfId="58" applyFont="1" applyFill="1" applyBorder="1" applyAlignment="1">
      <alignment horizontal="center" vertical="center"/>
      <protection/>
    </xf>
    <xf numFmtId="0" fontId="39" fillId="0" borderId="0" xfId="0" applyFont="1" applyAlignment="1">
      <alignment/>
    </xf>
    <xf numFmtId="0" fontId="14" fillId="0" borderId="0" xfId="0" applyFont="1" applyAlignment="1">
      <alignment/>
    </xf>
    <xf numFmtId="0" fontId="97" fillId="0" borderId="11" xfId="0" applyFont="1" applyBorder="1" applyAlignment="1">
      <alignment horizontal="center" vertical="top" wrapText="1"/>
    </xf>
    <xf numFmtId="0" fontId="31" fillId="0" borderId="0" xfId="0" applyFont="1" applyAlignment="1">
      <alignment horizontal="center"/>
    </xf>
    <xf numFmtId="0" fontId="34" fillId="0" borderId="10" xfId="0" applyFont="1" applyBorder="1" applyAlignment="1">
      <alignment horizontal="center" vertical="top" wrapText="1"/>
    </xf>
    <xf numFmtId="0" fontId="2" fillId="33" borderId="0" xfId="0" applyFont="1" applyFill="1" applyBorder="1" applyAlignment="1">
      <alignment horizontal="right"/>
    </xf>
    <xf numFmtId="0" fontId="2" fillId="33" borderId="11" xfId="0" applyFont="1" applyFill="1" applyBorder="1" applyAlignment="1">
      <alignment horizontal="center" vertical="top" wrapText="1"/>
    </xf>
    <xf numFmtId="0" fontId="2" fillId="33" borderId="14" xfId="0" applyFont="1" applyFill="1" applyBorder="1" applyAlignment="1">
      <alignment horizontal="center" vertical="top" wrapText="1"/>
    </xf>
    <xf numFmtId="0" fontId="0" fillId="33" borderId="14" xfId="0" applyFont="1" applyFill="1" applyBorder="1" applyAlignment="1">
      <alignment/>
    </xf>
    <xf numFmtId="0" fontId="34" fillId="33" borderId="10" xfId="0" applyFont="1" applyFill="1" applyBorder="1" applyAlignment="1">
      <alignment horizontal="center" vertical="top" wrapText="1"/>
    </xf>
    <xf numFmtId="0" fontId="2" fillId="0" borderId="0" xfId="59" applyFont="1">
      <alignment/>
      <protection/>
    </xf>
    <xf numFmtId="0" fontId="2" fillId="0" borderId="0" xfId="59" applyFont="1" applyAlignment="1">
      <alignment horizontal="center" vertical="top" wrapText="1"/>
      <protection/>
    </xf>
    <xf numFmtId="0" fontId="2" fillId="0" borderId="0" xfId="59" applyFont="1" applyAlignment="1">
      <alignment/>
      <protection/>
    </xf>
    <xf numFmtId="0" fontId="2" fillId="0" borderId="0" xfId="59" applyFont="1" applyAlignment="1">
      <alignment horizontal="center"/>
      <protection/>
    </xf>
    <xf numFmtId="0" fontId="31" fillId="33" borderId="0" xfId="0" applyFont="1" applyFill="1" applyAlignment="1">
      <alignment horizontal="center"/>
    </xf>
    <xf numFmtId="0" fontId="35" fillId="33" borderId="11" xfId="0" applyFont="1" applyFill="1" applyBorder="1" applyAlignment="1" quotePrefix="1">
      <alignment horizontal="center" vertical="top" wrapText="1"/>
    </xf>
    <xf numFmtId="0" fontId="13" fillId="0" borderId="0" xfId="61" applyFont="1" applyAlignment="1">
      <alignment horizontal="left"/>
      <protection/>
    </xf>
    <xf numFmtId="0" fontId="2" fillId="0" borderId="0" xfId="61" applyFont="1" applyAlignment="1">
      <alignment horizontal="center"/>
      <protection/>
    </xf>
    <xf numFmtId="0" fontId="2" fillId="0" borderId="0" xfId="61" applyFont="1" applyAlignment="1">
      <alignment horizontal="left"/>
      <protection/>
    </xf>
    <xf numFmtId="0" fontId="0" fillId="0" borderId="11" xfId="61" applyFont="1" applyBorder="1">
      <alignment/>
      <protection/>
    </xf>
    <xf numFmtId="0" fontId="0" fillId="0" borderId="0" xfId="61" applyFont="1" applyBorder="1">
      <alignment/>
      <protection/>
    </xf>
    <xf numFmtId="0" fontId="0" fillId="0" borderId="11" xfId="61" applyFont="1" applyBorder="1" applyAlignment="1">
      <alignment horizontal="center"/>
      <protection/>
    </xf>
    <xf numFmtId="0" fontId="2" fillId="0" borderId="11" xfId="61" applyFont="1" applyBorder="1">
      <alignment/>
      <protection/>
    </xf>
    <xf numFmtId="0" fontId="2" fillId="0" borderId="0" xfId="61" applyFont="1" applyAlignment="1">
      <alignment horizontal="right" vertical="top" wrapText="1"/>
      <protection/>
    </xf>
    <xf numFmtId="0" fontId="2" fillId="33" borderId="11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 wrapText="1"/>
    </xf>
    <xf numFmtId="0" fontId="80" fillId="0" borderId="0" xfId="58" applyBorder="1" applyAlignment="1">
      <alignment horizontal="center"/>
      <protection/>
    </xf>
    <xf numFmtId="0" fontId="16" fillId="0" borderId="12" xfId="0" applyFont="1" applyBorder="1" applyAlignment="1">
      <alignment horizontal="center" vertical="top" wrapText="1"/>
    </xf>
    <xf numFmtId="0" fontId="20" fillId="0" borderId="11" xfId="58" applyFont="1" applyBorder="1" applyAlignment="1">
      <alignment horizontal="center" vertical="center" wrapText="1"/>
      <protection/>
    </xf>
    <xf numFmtId="0" fontId="107" fillId="0" borderId="11" xfId="0" applyFont="1" applyBorder="1" applyAlignment="1">
      <alignment vertical="center"/>
    </xf>
    <xf numFmtId="0" fontId="2" fillId="0" borderId="11" xfId="62" applyFont="1" applyBorder="1" applyAlignment="1" quotePrefix="1">
      <alignment horizontal="center"/>
      <protection/>
    </xf>
    <xf numFmtId="0" fontId="2" fillId="33" borderId="11" xfId="0" applyFont="1" applyFill="1" applyBorder="1" applyAlignment="1">
      <alignment horizontal="center" vertical="top" wrapText="1"/>
    </xf>
    <xf numFmtId="0" fontId="11" fillId="33" borderId="0" xfId="0" applyFont="1" applyFill="1" applyAlignment="1">
      <alignment/>
    </xf>
    <xf numFmtId="0" fontId="9" fillId="0" borderId="11" xfId="61" applyFont="1" applyBorder="1" applyAlignment="1">
      <alignment horizontal="center" vertical="top" wrapText="1"/>
      <protection/>
    </xf>
    <xf numFmtId="0" fontId="16" fillId="0" borderId="11" xfId="61" applyFont="1" applyBorder="1" applyAlignment="1">
      <alignment horizontal="center" vertical="top" wrapText="1"/>
      <protection/>
    </xf>
    <xf numFmtId="0" fontId="16" fillId="0" borderId="14" xfId="61" applyFont="1" applyBorder="1" applyAlignment="1">
      <alignment horizontal="center" vertical="top" wrapText="1"/>
      <protection/>
    </xf>
    <xf numFmtId="0" fontId="16" fillId="0" borderId="13" xfId="61" applyFont="1" applyBorder="1" applyAlignment="1">
      <alignment horizontal="center" vertical="top" wrapText="1"/>
      <protection/>
    </xf>
    <xf numFmtId="0" fontId="16" fillId="33" borderId="11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/>
    </xf>
    <xf numFmtId="0" fontId="16" fillId="34" borderId="0" xfId="0" applyFont="1" applyFill="1" applyAlignment="1">
      <alignment/>
    </xf>
    <xf numFmtId="0" fontId="26" fillId="0" borderId="11" xfId="58" applyFont="1" applyBorder="1" applyAlignment="1">
      <alignment horizontal="center" vertical="top" wrapText="1"/>
      <protection/>
    </xf>
    <xf numFmtId="0" fontId="43" fillId="0" borderId="0" xfId="58" applyFont="1" applyAlignment="1">
      <alignment horizontal="center"/>
      <protection/>
    </xf>
    <xf numFmtId="0" fontId="26" fillId="0" borderId="11" xfId="58" applyFont="1" applyBorder="1" applyAlignment="1">
      <alignment horizontal="center"/>
      <protection/>
    </xf>
    <xf numFmtId="0" fontId="2" fillId="33" borderId="11" xfId="0" applyFont="1" applyFill="1" applyBorder="1" applyAlignment="1">
      <alignment horizontal="center" vertical="top" wrapText="1"/>
    </xf>
    <xf numFmtId="0" fontId="34" fillId="33" borderId="21" xfId="0" applyFont="1" applyFill="1" applyBorder="1" applyAlignment="1">
      <alignment horizontal="center" vertical="top" wrapText="1"/>
    </xf>
    <xf numFmtId="0" fontId="35" fillId="0" borderId="14" xfId="0" applyFont="1" applyBorder="1" applyAlignment="1" quotePrefix="1">
      <alignment horizontal="center" vertical="top" wrapText="1"/>
    </xf>
    <xf numFmtId="0" fontId="0" fillId="0" borderId="0" xfId="0" applyFont="1" applyBorder="1" applyAlignment="1">
      <alignment horizontal="center"/>
    </xf>
    <xf numFmtId="0" fontId="6" fillId="0" borderId="0" xfId="0" applyFont="1" applyAlignment="1">
      <alignment vertical="top" wrapText="1"/>
    </xf>
    <xf numFmtId="0" fontId="2" fillId="0" borderId="11" xfId="58" applyFont="1" applyBorder="1" applyAlignment="1">
      <alignment horizontal="center" vertical="center" wrapText="1"/>
      <protection/>
    </xf>
    <xf numFmtId="2" fontId="0" fillId="33" borderId="11" xfId="0" applyNumberFormat="1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2" fontId="2" fillId="33" borderId="11" xfId="0" applyNumberFormat="1" applyFont="1" applyFill="1" applyBorder="1" applyAlignment="1">
      <alignment/>
    </xf>
    <xf numFmtId="0" fontId="80" fillId="0" borderId="11" xfId="57" applyFont="1" applyBorder="1" applyAlignment="1">
      <alignment vertical="center"/>
      <protection/>
    </xf>
    <xf numFmtId="0" fontId="46" fillId="0" borderId="11" xfId="58" applyFont="1" applyBorder="1" applyAlignment="1">
      <alignment horizontal="center" vertical="center" wrapText="1"/>
      <protection/>
    </xf>
    <xf numFmtId="0" fontId="46" fillId="0" borderId="11" xfId="58" applyFont="1" applyBorder="1" applyAlignment="1">
      <alignment horizontal="center" vertical="top" wrapText="1"/>
      <protection/>
    </xf>
    <xf numFmtId="0" fontId="46" fillId="0" borderId="12" xfId="58" applyFont="1" applyBorder="1" applyAlignment="1">
      <alignment horizontal="center" vertical="top" wrapText="1"/>
      <protection/>
    </xf>
    <xf numFmtId="0" fontId="19" fillId="0" borderId="11" xfId="58" applyFont="1" applyBorder="1" applyAlignment="1">
      <alignment wrapText="1"/>
      <protection/>
    </xf>
    <xf numFmtId="0" fontId="2" fillId="0" borderId="0" xfId="61" applyFont="1" applyAlignment="1">
      <alignment vertical="top" wrapText="1"/>
      <protection/>
    </xf>
    <xf numFmtId="2" fontId="0" fillId="0" borderId="11" xfId="62" applyNumberFormat="1" applyBorder="1">
      <alignment/>
      <protection/>
    </xf>
    <xf numFmtId="2" fontId="2" fillId="0" borderId="11" xfId="62" applyNumberFormat="1" applyFont="1" applyBorder="1">
      <alignment/>
      <protection/>
    </xf>
    <xf numFmtId="0" fontId="6" fillId="0" borderId="0" xfId="62" applyFont="1" applyAlignment="1">
      <alignment vertical="top" wrapText="1"/>
      <protection/>
    </xf>
    <xf numFmtId="0" fontId="2" fillId="0" borderId="0" xfId="62" applyFont="1" applyAlignment="1">
      <alignment/>
      <protection/>
    </xf>
    <xf numFmtId="0" fontId="0" fillId="0" borderId="0" xfId="62" applyAlignment="1">
      <alignment/>
      <protection/>
    </xf>
    <xf numFmtId="2" fontId="80" fillId="0" borderId="11" xfId="58" applyNumberFormat="1" applyBorder="1">
      <alignment/>
      <protection/>
    </xf>
    <xf numFmtId="2" fontId="97" fillId="0" borderId="11" xfId="58" applyNumberFormat="1" applyFont="1" applyBorder="1">
      <alignment/>
      <protection/>
    </xf>
    <xf numFmtId="0" fontId="2" fillId="33" borderId="0" xfId="0" applyFont="1" applyFill="1" applyAlignment="1">
      <alignment/>
    </xf>
    <xf numFmtId="0" fontId="14" fillId="0" borderId="0" xfId="0" applyFont="1" applyAlignment="1">
      <alignment vertical="top" wrapText="1"/>
    </xf>
    <xf numFmtId="0" fontId="2" fillId="0" borderId="11" xfId="0" applyFont="1" applyBorder="1" applyAlignment="1">
      <alignment horizontal="right" vertical="top" wrapText="1"/>
    </xf>
    <xf numFmtId="0" fontId="97" fillId="0" borderId="11" xfId="58" applyFont="1" applyBorder="1" applyAlignment="1">
      <alignment horizontal="right"/>
      <protection/>
    </xf>
    <xf numFmtId="2" fontId="19" fillId="0" borderId="11" xfId="58" applyNumberFormat="1" applyFont="1" applyBorder="1" applyAlignment="1">
      <alignment horizontal="right" vertical="top" wrapText="1"/>
      <protection/>
    </xf>
    <xf numFmtId="0" fontId="91" fillId="0" borderId="11" xfId="53" applyBorder="1" applyAlignment="1" applyProtection="1">
      <alignment vertical="center" wrapText="1"/>
      <protection/>
    </xf>
    <xf numFmtId="0" fontId="107" fillId="0" borderId="14" xfId="0" applyFont="1" applyBorder="1" applyAlignment="1">
      <alignment horizontal="center" vertical="center" wrapText="1"/>
    </xf>
    <xf numFmtId="0" fontId="97" fillId="0" borderId="11" xfId="0" applyFont="1" applyBorder="1" applyAlignment="1">
      <alignment horizontal="center"/>
    </xf>
    <xf numFmtId="0" fontId="0" fillId="0" borderId="11" xfId="61" applyBorder="1" applyAlignment="1">
      <alignment horizontal="left"/>
      <protection/>
    </xf>
    <xf numFmtId="0" fontId="2" fillId="0" borderId="14" xfId="61" applyFont="1" applyBorder="1">
      <alignment/>
      <protection/>
    </xf>
    <xf numFmtId="0" fontId="2" fillId="0" borderId="13" xfId="61" applyFont="1" applyBorder="1">
      <alignment/>
      <protection/>
    </xf>
    <xf numFmtId="0" fontId="0" fillId="0" borderId="0" xfId="61" applyAlignment="1">
      <alignment/>
      <protection/>
    </xf>
    <xf numFmtId="0" fontId="0" fillId="0" borderId="11" xfId="0" applyFont="1" applyFill="1" applyBorder="1" applyAlignment="1" quotePrefix="1">
      <alignment horizontal="left" vertical="top" wrapText="1"/>
    </xf>
    <xf numFmtId="1" fontId="34" fillId="0" borderId="11" xfId="0" applyNumberFormat="1" applyFont="1" applyFill="1" applyBorder="1" applyAlignment="1" quotePrefix="1">
      <alignment horizontal="right" vertical="top" wrapText="1"/>
    </xf>
    <xf numFmtId="0" fontId="35" fillId="0" borderId="11" xfId="0" applyFont="1" applyFill="1" applyBorder="1" applyAlignment="1" quotePrefix="1">
      <alignment horizontal="center" vertical="top" wrapText="1"/>
    </xf>
    <xf numFmtId="1" fontId="33" fillId="0" borderId="11" xfId="0" applyNumberFormat="1" applyFont="1" applyFill="1" applyBorder="1" applyAlignment="1" quotePrefix="1">
      <alignment horizontal="right" vertical="top" wrapText="1"/>
    </xf>
    <xf numFmtId="0" fontId="35" fillId="0" borderId="11" xfId="0" applyFont="1" applyFill="1" applyBorder="1" applyAlignment="1" quotePrefix="1">
      <alignment horizontal="right" vertical="top" wrapText="1"/>
    </xf>
    <xf numFmtId="0" fontId="0" fillId="0" borderId="11" xfId="61" applyFill="1" applyBorder="1">
      <alignment/>
      <protection/>
    </xf>
    <xf numFmtId="1" fontId="35" fillId="0" borderId="11" xfId="0" applyNumberFormat="1" applyFont="1" applyFill="1" applyBorder="1" applyAlignment="1" quotePrefix="1">
      <alignment horizontal="right" vertical="top" wrapText="1"/>
    </xf>
    <xf numFmtId="0" fontId="0" fillId="0" borderId="11" xfId="0" applyFont="1" applyFill="1" applyBorder="1" applyAlignment="1">
      <alignment horizontal="left"/>
    </xf>
    <xf numFmtId="1" fontId="0" fillId="0" borderId="11" xfId="0" applyNumberFormat="1" applyFont="1" applyFill="1" applyBorder="1" applyAlignment="1">
      <alignment horizontal="right"/>
    </xf>
    <xf numFmtId="0" fontId="0" fillId="0" borderId="11" xfId="0" applyFill="1" applyBorder="1" applyAlignment="1">
      <alignment/>
    </xf>
    <xf numFmtId="1" fontId="2" fillId="0" borderId="11" xfId="0" applyNumberFormat="1" applyFont="1" applyBorder="1" applyAlignment="1">
      <alignment/>
    </xf>
    <xf numFmtId="0" fontId="0" fillId="33" borderId="22" xfId="0" applyFill="1" applyBorder="1" applyAlignment="1">
      <alignment/>
    </xf>
    <xf numFmtId="0" fontId="0" fillId="33" borderId="0" xfId="0" applyFill="1" applyAlignment="1">
      <alignment/>
    </xf>
    <xf numFmtId="0" fontId="2" fillId="0" borderId="11" xfId="58" applyFont="1" applyBorder="1" applyAlignment="1">
      <alignment horizontal="center" wrapText="1"/>
      <protection/>
    </xf>
    <xf numFmtId="0" fontId="0" fillId="33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right" vertical="top" wrapText="1"/>
    </xf>
    <xf numFmtId="0" fontId="0" fillId="33" borderId="11" xfId="0" applyFont="1" applyFill="1" applyBorder="1" applyAlignment="1">
      <alignment horizontal="center" wrapText="1"/>
    </xf>
    <xf numFmtId="0" fontId="0" fillId="33" borderId="11" xfId="0" applyFont="1" applyFill="1" applyBorder="1" applyAlignment="1">
      <alignment horizontal="center" vertical="top" wrapText="1"/>
    </xf>
    <xf numFmtId="0" fontId="0" fillId="33" borderId="11" xfId="0" applyFont="1" applyFill="1" applyBorder="1" applyAlignment="1">
      <alignment horizontal="center" vertical="center" wrapText="1"/>
    </xf>
    <xf numFmtId="0" fontId="108" fillId="0" borderId="11" xfId="57" applyFont="1" applyBorder="1">
      <alignment/>
      <protection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 horizontal="center" vertical="center"/>
    </xf>
    <xf numFmtId="2" fontId="0" fillId="0" borderId="11" xfId="0" applyNumberFormat="1" applyBorder="1" applyAlignment="1">
      <alignment horizontal="right"/>
    </xf>
    <xf numFmtId="0" fontId="0" fillId="0" borderId="11" xfId="0" applyBorder="1" applyAlignment="1">
      <alignment vertical="center"/>
    </xf>
    <xf numFmtId="2" fontId="0" fillId="0" borderId="11" xfId="0" applyNumberFormat="1" applyBorder="1" applyAlignment="1">
      <alignment/>
    </xf>
    <xf numFmtId="0" fontId="2" fillId="0" borderId="11" xfId="0" applyFont="1" applyBorder="1" applyAlignment="1">
      <alignment/>
    </xf>
    <xf numFmtId="2" fontId="2" fillId="0" borderId="11" xfId="0" applyNumberFormat="1" applyFont="1" applyBorder="1" applyAlignment="1">
      <alignment/>
    </xf>
    <xf numFmtId="0" fontId="0" fillId="0" borderId="11" xfId="0" applyFont="1" applyBorder="1" applyAlignment="1">
      <alignment horizontal="left"/>
    </xf>
    <xf numFmtId="0" fontId="0" fillId="0" borderId="11" xfId="0" applyFont="1" applyBorder="1" applyAlignment="1">
      <alignment horizontal="right"/>
    </xf>
    <xf numFmtId="0" fontId="2" fillId="0" borderId="0" xfId="59" applyFont="1" applyAlignment="1">
      <alignment vertical="top" wrapText="1"/>
      <protection/>
    </xf>
    <xf numFmtId="0" fontId="0" fillId="0" borderId="11" xfId="58" applyFont="1" applyBorder="1" applyAlignment="1">
      <alignment horizontal="left" vertical="center"/>
      <protection/>
    </xf>
    <xf numFmtId="0" fontId="0" fillId="0" borderId="11" xfId="58" applyFont="1" applyBorder="1" applyAlignment="1">
      <alignment horizontal="right" vertical="center"/>
      <protection/>
    </xf>
    <xf numFmtId="0" fontId="0" fillId="0" borderId="11" xfId="58" applyFont="1" applyBorder="1" applyAlignment="1">
      <alignment horizontal="left"/>
      <protection/>
    </xf>
    <xf numFmtId="0" fontId="0" fillId="0" borderId="11" xfId="58" applyFont="1" applyBorder="1" applyAlignment="1">
      <alignment vertical="top" wrapText="1"/>
      <protection/>
    </xf>
    <xf numFmtId="0" fontId="2" fillId="0" borderId="0" xfId="58" applyFont="1" applyBorder="1" applyAlignment="1">
      <alignment horizontal="left"/>
      <protection/>
    </xf>
    <xf numFmtId="0" fontId="2" fillId="0" borderId="0" xfId="58" applyFont="1" applyBorder="1" applyAlignment="1">
      <alignment vertical="top" wrapText="1"/>
      <protection/>
    </xf>
    <xf numFmtId="0" fontId="109" fillId="0" borderId="11" xfId="0" applyFont="1" applyBorder="1" applyAlignment="1">
      <alignment/>
    </xf>
    <xf numFmtId="0" fontId="0" fillId="0" borderId="19" xfId="0" applyFont="1" applyFill="1" applyBorder="1" applyAlignment="1">
      <alignment/>
    </xf>
    <xf numFmtId="1" fontId="0" fillId="0" borderId="11" xfId="0" applyNumberFormat="1" applyFont="1" applyBorder="1" applyAlignment="1">
      <alignment/>
    </xf>
    <xf numFmtId="2" fontId="0" fillId="0" borderId="11" xfId="0" applyNumberFormat="1" applyFont="1" applyBorder="1" applyAlignment="1">
      <alignment vertical="top" wrapText="1"/>
    </xf>
    <xf numFmtId="2" fontId="2" fillId="0" borderId="11" xfId="0" applyNumberFormat="1" applyFont="1" applyBorder="1" applyAlignment="1">
      <alignment vertical="top" wrapText="1"/>
    </xf>
    <xf numFmtId="2" fontId="0" fillId="0" borderId="11" xfId="0" applyNumberFormat="1" applyFont="1" applyBorder="1" applyAlignment="1">
      <alignment/>
    </xf>
    <xf numFmtId="2" fontId="2" fillId="0" borderId="11" xfId="0" applyNumberFormat="1" applyFont="1" applyBorder="1" applyAlignment="1">
      <alignment/>
    </xf>
    <xf numFmtId="1" fontId="0" fillId="0" borderId="11" xfId="61" applyNumberFormat="1" applyBorder="1">
      <alignment/>
      <protection/>
    </xf>
    <xf numFmtId="1" fontId="2" fillId="0" borderId="11" xfId="61" applyNumberFormat="1" applyFont="1" applyBorder="1">
      <alignment/>
      <protection/>
    </xf>
    <xf numFmtId="0" fontId="0" fillId="0" borderId="0" xfId="0" applyAlignment="1">
      <alignment/>
    </xf>
    <xf numFmtId="1" fontId="0" fillId="0" borderId="0" xfId="61" applyNumberFormat="1">
      <alignment/>
      <protection/>
    </xf>
    <xf numFmtId="0" fontId="2" fillId="0" borderId="11" xfId="0" applyFont="1" applyFill="1" applyBorder="1" applyAlignment="1">
      <alignment/>
    </xf>
    <xf numFmtId="1" fontId="0" fillId="0" borderId="0" xfId="0" applyNumberFormat="1" applyBorder="1" applyAlignment="1">
      <alignment/>
    </xf>
    <xf numFmtId="0" fontId="12" fillId="0" borderId="11" xfId="58" applyFont="1" applyBorder="1" applyAlignment="1">
      <alignment horizontal="center"/>
      <protection/>
    </xf>
    <xf numFmtId="0" fontId="12" fillId="0" borderId="11" xfId="58" applyFont="1" applyBorder="1">
      <alignment/>
      <protection/>
    </xf>
    <xf numFmtId="0" fontId="12" fillId="0" borderId="11" xfId="58" applyFont="1" applyBorder="1" applyAlignment="1">
      <alignment horizontal="center" vertical="top" wrapText="1"/>
      <protection/>
    </xf>
    <xf numFmtId="0" fontId="12" fillId="0" borderId="11" xfId="58" applyFont="1" applyBorder="1" applyAlignment="1">
      <alignment vertical="top" wrapText="1"/>
      <protection/>
    </xf>
    <xf numFmtId="0" fontId="14" fillId="0" borderId="11" xfId="58" applyFont="1" applyBorder="1" applyAlignment="1">
      <alignment horizontal="center" vertical="top" wrapText="1"/>
      <protection/>
    </xf>
    <xf numFmtId="0" fontId="14" fillId="0" borderId="11" xfId="58" applyFont="1" applyBorder="1" applyAlignment="1">
      <alignment vertical="top" wrapText="1"/>
      <protection/>
    </xf>
    <xf numFmtId="10" fontId="2" fillId="0" borderId="0" xfId="0" applyNumberFormat="1" applyFont="1" applyAlignment="1">
      <alignment/>
    </xf>
    <xf numFmtId="2" fontId="2" fillId="0" borderId="0" xfId="0" applyNumberFormat="1" applyFont="1" applyBorder="1" applyAlignment="1">
      <alignment horizontal="center"/>
    </xf>
    <xf numFmtId="0" fontId="14" fillId="0" borderId="11" xfId="0" applyFont="1" applyBorder="1" applyAlignment="1">
      <alignment horizontal="center" vertical="center"/>
    </xf>
    <xf numFmtId="0" fontId="0" fillId="33" borderId="11" xfId="0" applyFont="1" applyFill="1" applyBorder="1" applyAlignment="1">
      <alignment horizontal="right"/>
    </xf>
    <xf numFmtId="0" fontId="2" fillId="0" borderId="14" xfId="0" applyFont="1" applyBorder="1" applyAlignment="1">
      <alignment/>
    </xf>
    <xf numFmtId="1" fontId="0" fillId="0" borderId="15" xfId="0" applyNumberFormat="1" applyFont="1" applyBorder="1" applyAlignment="1">
      <alignment/>
    </xf>
    <xf numFmtId="1" fontId="2" fillId="0" borderId="15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110" fillId="0" borderId="11" xfId="0" applyFont="1" applyBorder="1" applyAlignment="1">
      <alignment/>
    </xf>
    <xf numFmtId="1" fontId="0" fillId="0" borderId="0" xfId="0" applyNumberFormat="1" applyFont="1" applyAlignment="1">
      <alignment/>
    </xf>
    <xf numFmtId="0" fontId="0" fillId="0" borderId="0" xfId="0" applyAlignment="1">
      <alignment vertical="center"/>
    </xf>
    <xf numFmtId="0" fontId="2" fillId="0" borderId="0" xfId="59" applyFont="1" applyAlignment="1">
      <alignment vertical="center"/>
      <protection/>
    </xf>
    <xf numFmtId="0" fontId="2" fillId="0" borderId="17" xfId="0" applyFont="1" applyBorder="1" applyAlignment="1">
      <alignment/>
    </xf>
    <xf numFmtId="0" fontId="2" fillId="0" borderId="15" xfId="0" applyFont="1" applyBorder="1" applyAlignment="1">
      <alignment/>
    </xf>
    <xf numFmtId="1" fontId="0" fillId="0" borderId="11" xfId="58" applyNumberFormat="1" applyFont="1" applyBorder="1" applyAlignment="1">
      <alignment horizontal="center"/>
      <protection/>
    </xf>
    <xf numFmtId="2" fontId="0" fillId="33" borderId="11" xfId="58" applyNumberFormat="1" applyFont="1" applyFill="1" applyBorder="1" applyAlignment="1">
      <alignment horizontal="center"/>
      <protection/>
    </xf>
    <xf numFmtId="2" fontId="0" fillId="0" borderId="11" xfId="58" applyNumberFormat="1" applyFont="1" applyBorder="1" applyAlignment="1">
      <alignment horizontal="right"/>
      <protection/>
    </xf>
    <xf numFmtId="0" fontId="111" fillId="0" borderId="11" xfId="58" applyFont="1" applyBorder="1" applyAlignment="1">
      <alignment horizontal="center"/>
      <protection/>
    </xf>
    <xf numFmtId="0" fontId="111" fillId="0" borderId="11" xfId="0" applyFont="1" applyBorder="1" applyAlignment="1">
      <alignment/>
    </xf>
    <xf numFmtId="1" fontId="111" fillId="0" borderId="11" xfId="58" applyNumberFormat="1" applyFont="1" applyBorder="1" applyAlignment="1">
      <alignment horizontal="center"/>
      <protection/>
    </xf>
    <xf numFmtId="2" fontId="111" fillId="33" borderId="11" xfId="58" applyNumberFormat="1" applyFont="1" applyFill="1" applyBorder="1" applyAlignment="1">
      <alignment horizontal="center"/>
      <protection/>
    </xf>
    <xf numFmtId="0" fontId="111" fillId="0" borderId="14" xfId="0" applyFont="1" applyBorder="1" applyAlignment="1">
      <alignment/>
    </xf>
    <xf numFmtId="2" fontId="2" fillId="33" borderId="11" xfId="58" applyNumberFormat="1" applyFont="1" applyFill="1" applyBorder="1" applyAlignment="1">
      <alignment horizontal="center"/>
      <protection/>
    </xf>
    <xf numFmtId="2" fontId="2" fillId="0" borderId="11" xfId="58" applyNumberFormat="1" applyFont="1" applyBorder="1" applyAlignment="1">
      <alignment horizontal="right"/>
      <protection/>
    </xf>
    <xf numFmtId="2" fontId="0" fillId="0" borderId="11" xfId="0" applyNumberFormat="1" applyFont="1" applyBorder="1" applyAlignment="1">
      <alignment horizontal="right"/>
    </xf>
    <xf numFmtId="2" fontId="0" fillId="33" borderId="11" xfId="0" applyNumberFormat="1" applyFont="1" applyFill="1" applyBorder="1" applyAlignment="1">
      <alignment horizontal="right"/>
    </xf>
    <xf numFmtId="2" fontId="2" fillId="0" borderId="11" xfId="0" applyNumberFormat="1" applyFont="1" applyBorder="1" applyAlignment="1">
      <alignment horizontal="right"/>
    </xf>
    <xf numFmtId="2" fontId="2" fillId="35" borderId="11" xfId="0" applyNumberFormat="1" applyFont="1" applyFill="1" applyBorder="1" applyAlignment="1">
      <alignment horizontal="right"/>
    </xf>
    <xf numFmtId="2" fontId="2" fillId="33" borderId="11" xfId="0" applyNumberFormat="1" applyFont="1" applyFill="1" applyBorder="1" applyAlignment="1">
      <alignment horizontal="right"/>
    </xf>
    <xf numFmtId="2" fontId="2" fillId="33" borderId="11" xfId="0" applyNumberFormat="1" applyFont="1" applyFill="1" applyBorder="1" applyAlignment="1">
      <alignment/>
    </xf>
    <xf numFmtId="0" fontId="109" fillId="0" borderId="11" xfId="0" applyFont="1" applyBorder="1" applyAlignment="1">
      <alignment horizontal="center"/>
    </xf>
    <xf numFmtId="2" fontId="109" fillId="0" borderId="11" xfId="0" applyNumberFormat="1" applyFont="1" applyBorder="1" applyAlignment="1">
      <alignment/>
    </xf>
    <xf numFmtId="2" fontId="109" fillId="33" borderId="11" xfId="0" applyNumberFormat="1" applyFont="1" applyFill="1" applyBorder="1" applyAlignment="1">
      <alignment/>
    </xf>
    <xf numFmtId="2" fontId="110" fillId="0" borderId="11" xfId="0" applyNumberFormat="1" applyFont="1" applyBorder="1" applyAlignment="1">
      <alignment/>
    </xf>
    <xf numFmtId="2" fontId="110" fillId="33" borderId="11" xfId="0" applyNumberFormat="1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0" borderId="11" xfId="0" applyFont="1" applyBorder="1" applyAlignment="1" quotePrefix="1">
      <alignment vertical="top" wrapText="1"/>
    </xf>
    <xf numFmtId="0" fontId="99" fillId="0" borderId="0" xfId="0" applyFont="1" applyFill="1" applyBorder="1" applyAlignment="1">
      <alignment horizontal="center"/>
    </xf>
    <xf numFmtId="0" fontId="109" fillId="0" borderId="0" xfId="0" applyFont="1" applyBorder="1" applyAlignment="1">
      <alignment/>
    </xf>
    <xf numFmtId="0" fontId="110" fillId="0" borderId="0" xfId="0" applyFont="1" applyBorder="1" applyAlignment="1">
      <alignment/>
    </xf>
    <xf numFmtId="0" fontId="2" fillId="0" borderId="11" xfId="62" applyFont="1" applyFill="1" applyBorder="1" applyAlignment="1">
      <alignment horizontal="center"/>
      <protection/>
    </xf>
    <xf numFmtId="0" fontId="2" fillId="0" borderId="11" xfId="62" applyFont="1" applyFill="1" applyBorder="1" applyAlignment="1">
      <alignment horizontal="left"/>
      <protection/>
    </xf>
    <xf numFmtId="0" fontId="0" fillId="0" borderId="11" xfId="62" applyFill="1" applyBorder="1">
      <alignment/>
      <protection/>
    </xf>
    <xf numFmtId="2" fontId="0" fillId="0" borderId="11" xfId="62" applyNumberFormat="1" applyFill="1" applyBorder="1">
      <alignment/>
      <protection/>
    </xf>
    <xf numFmtId="0" fontId="0" fillId="0" borderId="0" xfId="62" applyFill="1">
      <alignment/>
      <protection/>
    </xf>
    <xf numFmtId="2" fontId="109" fillId="0" borderId="11" xfId="0" applyNumberFormat="1" applyFont="1" applyFill="1" applyBorder="1" applyAlignment="1">
      <alignment horizontal="right"/>
    </xf>
    <xf numFmtId="2" fontId="16" fillId="0" borderId="11" xfId="0" applyNumberFormat="1" applyFont="1" applyBorder="1" applyAlignment="1">
      <alignment horizontal="right"/>
    </xf>
    <xf numFmtId="2" fontId="112" fillId="0" borderId="11" xfId="0" applyNumberFormat="1" applyFont="1" applyFill="1" applyBorder="1" applyAlignment="1">
      <alignment horizontal="right"/>
    </xf>
    <xf numFmtId="0" fontId="2" fillId="0" borderId="0" xfId="63" applyFont="1" applyAlignment="1">
      <alignment/>
      <protection/>
    </xf>
    <xf numFmtId="0" fontId="12" fillId="0" borderId="11" xfId="63" applyFont="1" applyBorder="1" applyAlignment="1">
      <alignment horizontal="right" vertical="top" wrapText="1"/>
      <protection/>
    </xf>
    <xf numFmtId="2" fontId="12" fillId="0" borderId="11" xfId="63" applyNumberFormat="1" applyFont="1" applyBorder="1" applyAlignment="1">
      <alignment horizontal="right" vertical="top" wrapText="1"/>
      <protection/>
    </xf>
    <xf numFmtId="14" fontId="12" fillId="0" borderId="11" xfId="63" applyNumberFormat="1" applyFont="1" applyBorder="1" applyAlignment="1">
      <alignment horizontal="right" vertical="top" wrapText="1"/>
      <protection/>
    </xf>
    <xf numFmtId="14" fontId="12" fillId="0" borderId="11" xfId="63" applyNumberFormat="1" applyFont="1" applyBorder="1" applyAlignment="1">
      <alignment horizontal="center" vertical="top" wrapText="1"/>
      <protection/>
    </xf>
    <xf numFmtId="14" fontId="0" fillId="0" borderId="11" xfId="63" applyNumberFormat="1" applyFont="1" applyBorder="1" applyAlignment="1">
      <alignment horizontal="center" vertical="top" wrapText="1"/>
      <protection/>
    </xf>
    <xf numFmtId="14" fontId="47" fillId="0" borderId="11" xfId="63" applyNumberFormat="1" applyFont="1" applyBorder="1" applyAlignment="1">
      <alignment horizontal="center" vertical="top" wrapText="1"/>
      <protection/>
    </xf>
    <xf numFmtId="0" fontId="0" fillId="0" borderId="11" xfId="63" applyFont="1" applyBorder="1" applyAlignment="1">
      <alignment horizontal="center" vertical="top" wrapText="1"/>
      <protection/>
    </xf>
    <xf numFmtId="183" fontId="109" fillId="0" borderId="11" xfId="0" applyNumberFormat="1" applyFont="1" applyBorder="1" applyAlignment="1">
      <alignment/>
    </xf>
    <xf numFmtId="0" fontId="109" fillId="0" borderId="14" xfId="0" applyFont="1" applyBorder="1" applyAlignment="1">
      <alignment/>
    </xf>
    <xf numFmtId="183" fontId="110" fillId="0" borderId="11" xfId="0" applyNumberFormat="1" applyFont="1" applyBorder="1" applyAlignment="1">
      <alignment/>
    </xf>
    <xf numFmtId="0" fontId="110" fillId="0" borderId="14" xfId="0" applyFont="1" applyBorder="1" applyAlignment="1">
      <alignment/>
    </xf>
    <xf numFmtId="0" fontId="109" fillId="0" borderId="0" xfId="0" applyFont="1" applyAlignment="1">
      <alignment/>
    </xf>
    <xf numFmtId="0" fontId="0" fillId="0" borderId="11" xfId="0" applyFont="1" applyBorder="1" applyAlignment="1" quotePrefix="1">
      <alignment horizontal="center" vertical="top" wrapText="1"/>
    </xf>
    <xf numFmtId="0" fontId="2" fillId="0" borderId="16" xfId="0" applyFont="1" applyBorder="1" applyAlignment="1">
      <alignment/>
    </xf>
    <xf numFmtId="0" fontId="2" fillId="33" borderId="16" xfId="0" applyFont="1" applyFill="1" applyBorder="1" applyAlignment="1">
      <alignment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16" fillId="0" borderId="0" xfId="0" applyFont="1" applyBorder="1" applyAlignment="1">
      <alignment/>
    </xf>
    <xf numFmtId="0" fontId="42" fillId="0" borderId="0" xfId="58" applyFont="1" applyAlignment="1">
      <alignment/>
      <protection/>
    </xf>
    <xf numFmtId="0" fontId="12" fillId="0" borderId="0" xfId="63" applyFont="1" applyAlignment="1">
      <alignment horizontal="right"/>
      <protection/>
    </xf>
    <xf numFmtId="0" fontId="0" fillId="0" borderId="0" xfId="61" applyAlignment="1">
      <alignment horizontal="right"/>
      <protection/>
    </xf>
    <xf numFmtId="0" fontId="6" fillId="0" borderId="0" xfId="61" applyFont="1" applyAlignment="1">
      <alignment horizontal="right"/>
      <protection/>
    </xf>
    <xf numFmtId="0" fontId="6" fillId="0" borderId="0" xfId="61" applyFont="1" applyAlignment="1">
      <alignment horizontal="right" vertical="top" wrapText="1"/>
      <protection/>
    </xf>
    <xf numFmtId="10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 vertical="center"/>
    </xf>
    <xf numFmtId="2" fontId="0" fillId="0" borderId="11" xfId="0" applyNumberFormat="1" applyBorder="1" applyAlignment="1">
      <alignment/>
    </xf>
    <xf numFmtId="1" fontId="0" fillId="0" borderId="0" xfId="0" applyNumberFormat="1" applyFont="1" applyFill="1" applyBorder="1" applyAlignment="1">
      <alignment/>
    </xf>
    <xf numFmtId="0" fontId="80" fillId="0" borderId="11" xfId="0" applyFont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113" fillId="0" borderId="11" xfId="0" applyFont="1" applyBorder="1" applyAlignment="1">
      <alignment/>
    </xf>
    <xf numFmtId="0" fontId="114" fillId="0" borderId="11" xfId="0" applyFont="1" applyBorder="1" applyAlignment="1">
      <alignment/>
    </xf>
    <xf numFmtId="1" fontId="113" fillId="0" borderId="11" xfId="0" applyNumberFormat="1" applyFont="1" applyBorder="1" applyAlignment="1">
      <alignment/>
    </xf>
    <xf numFmtId="1" fontId="114" fillId="0" borderId="11" xfId="0" applyNumberFormat="1" applyFont="1" applyBorder="1" applyAlignment="1">
      <alignment/>
    </xf>
    <xf numFmtId="0" fontId="0" fillId="0" borderId="11" xfId="0" applyFont="1" applyFill="1" applyBorder="1" applyAlignment="1">
      <alignment/>
    </xf>
    <xf numFmtId="0" fontId="113" fillId="0" borderId="0" xfId="0" applyFont="1" applyFill="1" applyBorder="1" applyAlignment="1">
      <alignment/>
    </xf>
    <xf numFmtId="2" fontId="0" fillId="0" borderId="0" xfId="0" applyNumberFormat="1" applyFont="1" applyAlignment="1">
      <alignment/>
    </xf>
    <xf numFmtId="1" fontId="109" fillId="0" borderId="15" xfId="0" applyNumberFormat="1" applyFont="1" applyBorder="1" applyAlignment="1">
      <alignment/>
    </xf>
    <xf numFmtId="1" fontId="110" fillId="0" borderId="15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1" fontId="109" fillId="0" borderId="11" xfId="0" applyNumberFormat="1" applyFont="1" applyBorder="1" applyAlignment="1">
      <alignment/>
    </xf>
    <xf numFmtId="1" fontId="110" fillId="0" borderId="11" xfId="0" applyNumberFormat="1" applyFont="1" applyBorder="1" applyAlignment="1">
      <alignment/>
    </xf>
    <xf numFmtId="183" fontId="2" fillId="0" borderId="11" xfId="0" applyNumberFormat="1" applyFont="1" applyBorder="1" applyAlignment="1">
      <alignment/>
    </xf>
    <xf numFmtId="0" fontId="109" fillId="0" borderId="0" xfId="0" applyFont="1" applyFill="1" applyBorder="1" applyAlignment="1">
      <alignment/>
    </xf>
    <xf numFmtId="183" fontId="0" fillId="0" borderId="0" xfId="0" applyNumberFormat="1" applyFont="1" applyAlignment="1">
      <alignment/>
    </xf>
    <xf numFmtId="183" fontId="0" fillId="0" borderId="11" xfId="0" applyNumberFormat="1" applyFont="1" applyBorder="1" applyAlignment="1">
      <alignment/>
    </xf>
    <xf numFmtId="183" fontId="0" fillId="0" borderId="0" xfId="0" applyNumberFormat="1" applyFont="1" applyFill="1" applyBorder="1" applyAlignment="1">
      <alignment/>
    </xf>
    <xf numFmtId="183" fontId="2" fillId="0" borderId="0" xfId="0" applyNumberFormat="1" applyFont="1" applyAlignment="1">
      <alignment vertical="top" wrapText="1"/>
    </xf>
    <xf numFmtId="0" fontId="0" fillId="0" borderId="0" xfId="61" applyAlignment="1">
      <alignment horizontal="center"/>
      <protection/>
    </xf>
    <xf numFmtId="0" fontId="16" fillId="0" borderId="11" xfId="58" applyFont="1" applyFill="1" applyBorder="1" applyAlignment="1">
      <alignment horizontal="center"/>
      <protection/>
    </xf>
    <xf numFmtId="183" fontId="0" fillId="0" borderId="11" xfId="0" applyNumberFormat="1" applyFill="1" applyBorder="1" applyAlignment="1">
      <alignment/>
    </xf>
    <xf numFmtId="183" fontId="2" fillId="0" borderId="11" xfId="0" applyNumberFormat="1" applyFont="1" applyFill="1" applyBorder="1" applyAlignment="1">
      <alignment/>
    </xf>
    <xf numFmtId="183" fontId="80" fillId="0" borderId="11" xfId="0" applyNumberFormat="1" applyFont="1" applyFill="1" applyBorder="1" applyAlignment="1">
      <alignment/>
    </xf>
    <xf numFmtId="2" fontId="0" fillId="0" borderId="11" xfId="0" applyNumberFormat="1" applyFont="1" applyFill="1" applyBorder="1" applyAlignment="1">
      <alignment/>
    </xf>
    <xf numFmtId="2" fontId="2" fillId="0" borderId="11" xfId="0" applyNumberFormat="1" applyFont="1" applyFill="1" applyBorder="1" applyAlignment="1">
      <alignment/>
    </xf>
    <xf numFmtId="2" fontId="0" fillId="0" borderId="11" xfId="0" applyNumberFormat="1" applyFill="1" applyBorder="1" applyAlignment="1">
      <alignment/>
    </xf>
    <xf numFmtId="0" fontId="99" fillId="0" borderId="0" xfId="61" applyFont="1" applyAlignment="1">
      <alignment horizontal="center"/>
      <protection/>
    </xf>
    <xf numFmtId="0" fontId="33" fillId="0" borderId="0" xfId="61" applyFont="1">
      <alignment/>
      <protection/>
    </xf>
    <xf numFmtId="0" fontId="34" fillId="0" borderId="0" xfId="61" applyFont="1">
      <alignment/>
      <protection/>
    </xf>
    <xf numFmtId="0" fontId="110" fillId="33" borderId="11" xfId="61" applyFont="1" applyFill="1" applyBorder="1" applyAlignment="1">
      <alignment horizontal="center" vertical="center" wrapText="1"/>
      <protection/>
    </xf>
    <xf numFmtId="0" fontId="2" fillId="33" borderId="11" xfId="61" applyFont="1" applyFill="1" applyBorder="1" applyAlignment="1">
      <alignment horizontal="center" vertical="center" wrapText="1"/>
      <protection/>
    </xf>
    <xf numFmtId="0" fontId="0" fillId="0" borderId="11" xfId="61" applyBorder="1" applyAlignment="1">
      <alignment horizontal="center" vertical="center" wrapText="1"/>
      <protection/>
    </xf>
    <xf numFmtId="0" fontId="0" fillId="33" borderId="11" xfId="61" applyFill="1" applyBorder="1" applyAlignment="1">
      <alignment horizontal="center" vertical="center" wrapText="1"/>
      <protection/>
    </xf>
    <xf numFmtId="0" fontId="108" fillId="33" borderId="11" xfId="61" applyFont="1" applyFill="1" applyBorder="1" applyAlignment="1">
      <alignment horizontal="center" vertical="center" wrapText="1"/>
      <protection/>
    </xf>
    <xf numFmtId="0" fontId="0" fillId="33" borderId="11" xfId="61" applyFill="1" applyBorder="1">
      <alignment/>
      <protection/>
    </xf>
    <xf numFmtId="0" fontId="97" fillId="0" borderId="0" xfId="61" applyFont="1" applyAlignment="1">
      <alignment horizontal="center"/>
      <protection/>
    </xf>
    <xf numFmtId="0" fontId="0" fillId="0" borderId="0" xfId="61" applyAlignment="1">
      <alignment vertical="center"/>
      <protection/>
    </xf>
    <xf numFmtId="0" fontId="107" fillId="0" borderId="0" xfId="61" applyFont="1" applyAlignment="1">
      <alignment horizontal="left" vertical="center"/>
      <protection/>
    </xf>
    <xf numFmtId="0" fontId="107" fillId="0" borderId="0" xfId="61" applyFont="1" applyAlignment="1">
      <alignment vertical="center"/>
      <protection/>
    </xf>
    <xf numFmtId="0" fontId="2" fillId="0" borderId="0" xfId="60" applyFont="1">
      <alignment/>
      <protection/>
    </xf>
    <xf numFmtId="0" fontId="48" fillId="0" borderId="0" xfId="61" applyFont="1" applyAlignment="1">
      <alignment vertical="center" wrapText="1"/>
      <protection/>
    </xf>
    <xf numFmtId="0" fontId="107" fillId="0" borderId="0" xfId="61" applyFont="1" applyAlignment="1">
      <alignment vertical="center" wrapText="1"/>
      <protection/>
    </xf>
    <xf numFmtId="0" fontId="2" fillId="0" borderId="11" xfId="0" applyFont="1" applyBorder="1" applyAlignment="1">
      <alignment horizontal="center" vertical="center" wrapText="1"/>
    </xf>
    <xf numFmtId="2" fontId="2" fillId="33" borderId="0" xfId="0" applyNumberFormat="1" applyFont="1" applyFill="1" applyBorder="1" applyAlignment="1">
      <alignment horizontal="center"/>
    </xf>
    <xf numFmtId="2" fontId="2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13" fillId="0" borderId="0" xfId="0" applyFont="1" applyBorder="1" applyAlignment="1">
      <alignment/>
    </xf>
    <xf numFmtId="2" fontId="0" fillId="0" borderId="11" xfId="58" applyNumberFormat="1" applyFont="1" applyBorder="1">
      <alignment/>
      <protection/>
    </xf>
    <xf numFmtId="2" fontId="109" fillId="0" borderId="11" xfId="58" applyNumberFormat="1" applyFont="1" applyBorder="1">
      <alignment/>
      <protection/>
    </xf>
    <xf numFmtId="2" fontId="8" fillId="0" borderId="11" xfId="58" applyNumberFormat="1" applyFont="1" applyBorder="1">
      <alignment/>
      <protection/>
    </xf>
    <xf numFmtId="2" fontId="2" fillId="0" borderId="11" xfId="58" applyNumberFormat="1" applyFont="1" applyBorder="1">
      <alignment/>
      <protection/>
    </xf>
    <xf numFmtId="2" fontId="0" fillId="0" borderId="15" xfId="0" applyNumberFormat="1" applyFont="1" applyBorder="1" applyAlignment="1">
      <alignment horizontal="right"/>
    </xf>
    <xf numFmtId="0" fontId="0" fillId="0" borderId="10" xfId="0" applyBorder="1" applyAlignment="1">
      <alignment/>
    </xf>
    <xf numFmtId="0" fontId="97" fillId="0" borderId="11" xfId="0" applyFont="1" applyBorder="1" applyAlignment="1">
      <alignment/>
    </xf>
    <xf numFmtId="0" fontId="0" fillId="0" borderId="0" xfId="61" applyFill="1" applyBorder="1">
      <alignment/>
      <protection/>
    </xf>
    <xf numFmtId="0" fontId="0" fillId="0" borderId="14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2" fontId="2" fillId="0" borderId="11" xfId="62" applyNumberFormat="1" applyFont="1" applyFill="1" applyBorder="1">
      <alignment/>
      <protection/>
    </xf>
    <xf numFmtId="0" fontId="115" fillId="0" borderId="11" xfId="0" applyFont="1" applyBorder="1" applyAlignment="1">
      <alignment horizontal="center" vertical="center" wrapText="1"/>
    </xf>
    <xf numFmtId="0" fontId="115" fillId="0" borderId="14" xfId="0" applyFont="1" applyBorder="1" applyAlignment="1">
      <alignment horizontal="center" vertical="center" wrapText="1"/>
    </xf>
    <xf numFmtId="0" fontId="115" fillId="0" borderId="11" xfId="0" applyFont="1" applyBorder="1" applyAlignment="1">
      <alignment/>
    </xf>
    <xf numFmtId="0" fontId="116" fillId="0" borderId="11" xfId="0" applyFont="1" applyBorder="1" applyAlignment="1">
      <alignment horizontal="center" wrapText="1"/>
    </xf>
    <xf numFmtId="0" fontId="117" fillId="0" borderId="11" xfId="58" applyFont="1" applyBorder="1" applyAlignment="1">
      <alignment vertical="top" wrapText="1"/>
      <protection/>
    </xf>
    <xf numFmtId="183" fontId="0" fillId="0" borderId="11" xfId="0" applyNumberFormat="1" applyFont="1" applyFill="1" applyBorder="1" applyAlignment="1">
      <alignment/>
    </xf>
    <xf numFmtId="0" fontId="14" fillId="0" borderId="11" xfId="58" applyFont="1" applyBorder="1" applyAlignment="1">
      <alignment horizontal="center"/>
      <protection/>
    </xf>
    <xf numFmtId="0" fontId="0" fillId="0" borderId="11" xfId="58" applyFont="1" applyFill="1" applyBorder="1" applyAlignment="1">
      <alignment horizontal="center"/>
      <protection/>
    </xf>
    <xf numFmtId="0" fontId="0" fillId="0" borderId="11" xfId="0" applyFont="1" applyFill="1" applyBorder="1" applyAlignment="1">
      <alignment/>
    </xf>
    <xf numFmtId="2" fontId="0" fillId="0" borderId="11" xfId="0" applyNumberFormat="1" applyFont="1" applyFill="1" applyBorder="1" applyAlignment="1">
      <alignment horizontal="right"/>
    </xf>
    <xf numFmtId="2" fontId="0" fillId="0" borderId="15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179" fontId="0" fillId="0" borderId="0" xfId="0" applyNumberFormat="1" applyBorder="1" applyAlignment="1">
      <alignment/>
    </xf>
    <xf numFmtId="1" fontId="2" fillId="0" borderId="0" xfId="0" applyNumberFormat="1" applyFont="1" applyFill="1" applyBorder="1" applyAlignment="1">
      <alignment/>
    </xf>
    <xf numFmtId="0" fontId="0" fillId="0" borderId="11" xfId="0" applyNumberFormat="1" applyFill="1" applyBorder="1" applyAlignment="1">
      <alignment/>
    </xf>
    <xf numFmtId="0" fontId="97" fillId="0" borderId="11" xfId="0" applyNumberFormat="1" applyFont="1" applyFill="1" applyBorder="1" applyAlignment="1">
      <alignment/>
    </xf>
    <xf numFmtId="0" fontId="109" fillId="0" borderId="11" xfId="0" applyFont="1" applyFill="1" applyBorder="1" applyAlignment="1">
      <alignment horizontal="center"/>
    </xf>
    <xf numFmtId="0" fontId="109" fillId="0" borderId="11" xfId="0" applyFont="1" applyFill="1" applyBorder="1" applyAlignment="1">
      <alignment/>
    </xf>
    <xf numFmtId="183" fontId="109" fillId="0" borderId="11" xfId="0" applyNumberFormat="1" applyFont="1" applyFill="1" applyBorder="1" applyAlignment="1">
      <alignment/>
    </xf>
    <xf numFmtId="0" fontId="109" fillId="0" borderId="14" xfId="0" applyFont="1" applyFill="1" applyBorder="1" applyAlignment="1">
      <alignment/>
    </xf>
    <xf numFmtId="183" fontId="0" fillId="0" borderId="0" xfId="0" applyNumberFormat="1" applyFont="1" applyFill="1" applyAlignment="1">
      <alignment/>
    </xf>
    <xf numFmtId="0" fontId="0" fillId="0" borderId="11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1" fontId="0" fillId="0" borderId="11" xfId="0" applyNumberFormat="1" applyBorder="1" applyAlignment="1">
      <alignment/>
    </xf>
    <xf numFmtId="2" fontId="14" fillId="0" borderId="11" xfId="0" applyNumberFormat="1" applyFont="1" applyBorder="1" applyAlignment="1">
      <alignment horizontal="center" vertical="center"/>
    </xf>
    <xf numFmtId="2" fontId="0" fillId="0" borderId="0" xfId="0" applyNumberFormat="1" applyAlignment="1">
      <alignment/>
    </xf>
    <xf numFmtId="0" fontId="110" fillId="0" borderId="11" xfId="0" applyFont="1" applyBorder="1" applyAlignment="1">
      <alignment horizontal="center"/>
    </xf>
    <xf numFmtId="0" fontId="110" fillId="0" borderId="11" xfId="61" applyFont="1" applyBorder="1" applyAlignment="1">
      <alignment horizontal="left" vertical="center"/>
      <protection/>
    </xf>
    <xf numFmtId="2" fontId="109" fillId="0" borderId="11" xfId="0" applyNumberFormat="1" applyFont="1" applyFill="1" applyBorder="1" applyAlignment="1">
      <alignment/>
    </xf>
    <xf numFmtId="2" fontId="2" fillId="0" borderId="11" xfId="0" applyNumberFormat="1" applyFont="1" applyFill="1" applyBorder="1" applyAlignment="1">
      <alignment horizontal="right"/>
    </xf>
    <xf numFmtId="2" fontId="110" fillId="0" borderId="11" xfId="0" applyNumberFormat="1" applyFont="1" applyFill="1" applyBorder="1" applyAlignment="1">
      <alignment horizontal="right"/>
    </xf>
    <xf numFmtId="0" fontId="34" fillId="0" borderId="10" xfId="0" applyFont="1" applyBorder="1" applyAlignment="1">
      <alignment horizontal="center" vertical="center" wrapText="1"/>
    </xf>
    <xf numFmtId="0" fontId="34" fillId="33" borderId="10" xfId="0" applyFont="1" applyFill="1" applyBorder="1" applyAlignment="1">
      <alignment horizontal="center" vertical="center" wrapText="1"/>
    </xf>
    <xf numFmtId="0" fontId="2" fillId="0" borderId="0" xfId="58" applyFont="1" applyBorder="1" applyAlignment="1">
      <alignment horizontal="center"/>
      <protection/>
    </xf>
    <xf numFmtId="0" fontId="0" fillId="33" borderId="0" xfId="0" applyFill="1" applyBorder="1" applyAlignment="1">
      <alignment/>
    </xf>
    <xf numFmtId="0" fontId="2" fillId="0" borderId="0" xfId="58" applyFont="1" applyBorder="1" applyAlignment="1">
      <alignment horizontal="center" wrapText="1"/>
      <protection/>
    </xf>
    <xf numFmtId="0" fontId="2" fillId="0" borderId="0" xfId="58" applyFont="1" applyBorder="1" applyAlignment="1">
      <alignment horizontal="center" vertical="center" wrapText="1"/>
      <protection/>
    </xf>
    <xf numFmtId="0" fontId="2" fillId="0" borderId="0" xfId="60" applyFont="1" applyAlignment="1">
      <alignment vertical="top"/>
      <protection/>
    </xf>
    <xf numFmtId="1" fontId="0" fillId="33" borderId="11" xfId="61" applyNumberFormat="1" applyFill="1" applyBorder="1">
      <alignment/>
      <protection/>
    </xf>
    <xf numFmtId="1" fontId="0" fillId="33" borderId="11" xfId="0" applyNumberFormat="1" applyFill="1" applyBorder="1" applyAlignment="1">
      <alignment/>
    </xf>
    <xf numFmtId="0" fontId="0" fillId="0" borderId="10" xfId="0" applyFont="1" applyFill="1" applyBorder="1" applyAlignment="1">
      <alignment vertical="top" wrapText="1"/>
    </xf>
    <xf numFmtId="0" fontId="0" fillId="0" borderId="19" xfId="0" applyFont="1" applyFill="1" applyBorder="1" applyAlignment="1">
      <alignment vertical="top" wrapText="1"/>
    </xf>
    <xf numFmtId="0" fontId="118" fillId="0" borderId="19" xfId="0" applyFont="1" applyFill="1" applyBorder="1" applyAlignment="1">
      <alignment vertical="top" wrapText="1"/>
    </xf>
    <xf numFmtId="0" fontId="0" fillId="0" borderId="19" xfId="0" applyFill="1" applyBorder="1" applyAlignment="1">
      <alignment/>
    </xf>
    <xf numFmtId="0" fontId="0" fillId="0" borderId="19" xfId="0" applyFill="1" applyBorder="1" applyAlignment="1">
      <alignment vertical="top" wrapText="1"/>
    </xf>
    <xf numFmtId="0" fontId="0" fillId="0" borderId="12" xfId="0" applyFill="1" applyBorder="1" applyAlignment="1">
      <alignment vertical="top" wrapText="1"/>
    </xf>
    <xf numFmtId="0" fontId="2" fillId="0" borderId="11" xfId="58" applyFont="1" applyBorder="1" applyAlignment="1">
      <alignment horizontal="right"/>
      <protection/>
    </xf>
    <xf numFmtId="0" fontId="2" fillId="33" borderId="11" xfId="61" applyFont="1" applyFill="1" applyBorder="1">
      <alignment/>
      <protection/>
    </xf>
    <xf numFmtId="1" fontId="2" fillId="33" borderId="11" xfId="61" applyNumberFormat="1" applyFont="1" applyFill="1" applyBorder="1">
      <alignment/>
      <protection/>
    </xf>
    <xf numFmtId="1" fontId="2" fillId="0" borderId="0" xfId="58" applyNumberFormat="1" applyFont="1">
      <alignment/>
      <protection/>
    </xf>
    <xf numFmtId="0" fontId="91" fillId="0" borderId="11" xfId="53" applyBorder="1" applyAlignment="1" applyProtection="1">
      <alignment/>
      <protection/>
    </xf>
    <xf numFmtId="0" fontId="91" fillId="0" borderId="11" xfId="53" applyBorder="1" applyAlignment="1" applyProtection="1">
      <alignment horizontal="left"/>
      <protection/>
    </xf>
    <xf numFmtId="0" fontId="91" fillId="0" borderId="11" xfId="53" applyFill="1" applyBorder="1" applyAlignment="1" applyProtection="1">
      <alignment/>
      <protection/>
    </xf>
    <xf numFmtId="0" fontId="0" fillId="0" borderId="11" xfId="0" applyBorder="1" applyAlignment="1">
      <alignment horizontal="right"/>
    </xf>
    <xf numFmtId="0" fontId="2" fillId="0" borderId="11" xfId="0" applyFont="1" applyBorder="1" applyAlignment="1">
      <alignment vertical="center"/>
    </xf>
    <xf numFmtId="1" fontId="2" fillId="0" borderId="0" xfId="0" applyNumberFormat="1" applyFont="1" applyAlignment="1">
      <alignment vertical="top" wrapText="1"/>
    </xf>
    <xf numFmtId="183" fontId="0" fillId="33" borderId="11" xfId="0" applyNumberFormat="1" applyFont="1" applyFill="1" applyBorder="1" applyAlignment="1">
      <alignment/>
    </xf>
    <xf numFmtId="183" fontId="2" fillId="33" borderId="11" xfId="0" applyNumberFormat="1" applyFont="1" applyFill="1" applyBorder="1" applyAlignment="1">
      <alignment/>
    </xf>
    <xf numFmtId="2" fontId="6" fillId="0" borderId="0" xfId="62" applyNumberFormat="1" applyFont="1" applyAlignment="1">
      <alignment vertical="top" wrapText="1"/>
      <protection/>
    </xf>
    <xf numFmtId="1" fontId="0" fillId="0" borderId="0" xfId="62" applyNumberFormat="1">
      <alignment/>
      <protection/>
    </xf>
    <xf numFmtId="0" fontId="5" fillId="0" borderId="0" xfId="0" applyFont="1" applyAlignment="1">
      <alignment vertical="top" wrapText="1"/>
    </xf>
    <xf numFmtId="1" fontId="0" fillId="0" borderId="11" xfId="0" applyNumberFormat="1" applyBorder="1" applyAlignment="1">
      <alignment horizontal="right"/>
    </xf>
    <xf numFmtId="0" fontId="0" fillId="0" borderId="14" xfId="61" applyBorder="1">
      <alignment/>
      <protection/>
    </xf>
    <xf numFmtId="0" fontId="0" fillId="0" borderId="15" xfId="0" applyFont="1" applyBorder="1" applyAlignment="1">
      <alignment horizontal="right" vertical="center" wrapText="1"/>
    </xf>
    <xf numFmtId="0" fontId="2" fillId="0" borderId="15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 wrapText="1"/>
    </xf>
    <xf numFmtId="0" fontId="97" fillId="0" borderId="0" xfId="0" applyFont="1" applyBorder="1" applyAlignment="1">
      <alignment/>
    </xf>
    <xf numFmtId="0" fontId="0" fillId="0" borderId="0" xfId="62" applyBorder="1">
      <alignment/>
      <protection/>
    </xf>
    <xf numFmtId="0" fontId="2" fillId="0" borderId="0" xfId="62" applyFont="1" applyBorder="1">
      <alignment/>
      <protection/>
    </xf>
    <xf numFmtId="0" fontId="0" fillId="0" borderId="0" xfId="62" applyFill="1" applyBorder="1">
      <alignment/>
      <protection/>
    </xf>
    <xf numFmtId="2" fontId="12" fillId="0" borderId="0" xfId="0" applyNumberFormat="1" applyFont="1" applyBorder="1" applyAlignment="1">
      <alignment horizontal="center" vertical="center"/>
    </xf>
    <xf numFmtId="2" fontId="0" fillId="0" borderId="0" xfId="62" applyNumberFormat="1" applyBorder="1">
      <alignment/>
      <protection/>
    </xf>
    <xf numFmtId="0" fontId="0" fillId="0" borderId="0" xfId="62" applyBorder="1" applyAlignment="1">
      <alignment/>
      <protection/>
    </xf>
    <xf numFmtId="2" fontId="0" fillId="0" borderId="0" xfId="62" applyNumberFormat="1" applyBorder="1" applyAlignment="1">
      <alignment/>
      <protection/>
    </xf>
    <xf numFmtId="0" fontId="0" fillId="0" borderId="0" xfId="62" applyBorder="1" applyAlignment="1">
      <alignment horizontal="left"/>
      <protection/>
    </xf>
    <xf numFmtId="0" fontId="6" fillId="0" borderId="0" xfId="62" applyFont="1" applyBorder="1">
      <alignment/>
      <protection/>
    </xf>
    <xf numFmtId="2" fontId="6" fillId="0" borderId="0" xfId="62" applyNumberFormat="1" applyFont="1" applyBorder="1">
      <alignment/>
      <protection/>
    </xf>
    <xf numFmtId="0" fontId="0" fillId="34" borderId="0" xfId="0" applyFont="1" applyFill="1" applyBorder="1" applyAlignment="1">
      <alignment/>
    </xf>
    <xf numFmtId="2" fontId="0" fillId="34" borderId="0" xfId="0" applyNumberFormat="1" applyFont="1" applyFill="1" applyBorder="1" applyAlignment="1">
      <alignment/>
    </xf>
    <xf numFmtId="10" fontId="0" fillId="34" borderId="0" xfId="0" applyNumberFormat="1" applyFont="1" applyFill="1" applyBorder="1" applyAlignment="1">
      <alignment/>
    </xf>
    <xf numFmtId="1" fontId="0" fillId="34" borderId="0" xfId="0" applyNumberFormat="1" applyFont="1" applyFill="1" applyBorder="1" applyAlignment="1">
      <alignment/>
    </xf>
    <xf numFmtId="192" fontId="0" fillId="34" borderId="0" xfId="0" applyNumberFormat="1" applyFont="1" applyFill="1" applyBorder="1" applyAlignment="1">
      <alignment/>
    </xf>
    <xf numFmtId="0" fontId="12" fillId="0" borderId="0" xfId="58" applyFont="1" applyBorder="1">
      <alignment/>
      <protection/>
    </xf>
    <xf numFmtId="0" fontId="12" fillId="0" borderId="0" xfId="58" applyFont="1" applyBorder="1" applyAlignment="1">
      <alignment vertical="top" wrapText="1"/>
      <protection/>
    </xf>
    <xf numFmtId="0" fontId="117" fillId="0" borderId="0" xfId="58" applyFont="1" applyBorder="1" applyAlignment="1">
      <alignment vertical="top" wrapText="1"/>
      <protection/>
    </xf>
    <xf numFmtId="0" fontId="14" fillId="0" borderId="0" xfId="58" applyFont="1" applyBorder="1" applyAlignment="1">
      <alignment vertical="top" wrapText="1"/>
      <protection/>
    </xf>
    <xf numFmtId="0" fontId="2" fillId="0" borderId="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2" fontId="0" fillId="0" borderId="0" xfId="0" applyNumberFormat="1" applyFont="1" applyFill="1" applyBorder="1" applyAlignment="1">
      <alignment/>
    </xf>
    <xf numFmtId="2" fontId="0" fillId="33" borderId="0" xfId="0" applyNumberFormat="1" applyFont="1" applyFill="1" applyBorder="1" applyAlignment="1">
      <alignment/>
    </xf>
    <xf numFmtId="2" fontId="0" fillId="0" borderId="0" xfId="0" applyNumberFormat="1" applyFont="1" applyBorder="1" applyAlignment="1">
      <alignment horizontal="right"/>
    </xf>
    <xf numFmtId="2" fontId="0" fillId="33" borderId="0" xfId="0" applyNumberFormat="1" applyFont="1" applyFill="1" applyBorder="1" applyAlignment="1">
      <alignment horizontal="right"/>
    </xf>
    <xf numFmtId="183" fontId="0" fillId="0" borderId="0" xfId="58" applyNumberFormat="1" applyFont="1" applyBorder="1">
      <alignment/>
      <protection/>
    </xf>
    <xf numFmtId="0" fontId="0" fillId="0" borderId="0" xfId="58" applyFont="1" applyBorder="1">
      <alignment/>
      <protection/>
    </xf>
    <xf numFmtId="2" fontId="0" fillId="0" borderId="0" xfId="58" applyNumberFormat="1" applyFont="1" applyBorder="1">
      <alignment/>
      <protection/>
    </xf>
    <xf numFmtId="183" fontId="0" fillId="0" borderId="0" xfId="0" applyNumberFormat="1" applyFont="1" applyBorder="1" applyAlignment="1">
      <alignment/>
    </xf>
    <xf numFmtId="0" fontId="8" fillId="0" borderId="0" xfId="58" applyFont="1" applyBorder="1">
      <alignment/>
      <protection/>
    </xf>
    <xf numFmtId="2" fontId="8" fillId="0" borderId="0" xfId="58" applyNumberFormat="1" applyFont="1" applyBorder="1">
      <alignment/>
      <protection/>
    </xf>
    <xf numFmtId="183" fontId="8" fillId="0" borderId="0" xfId="58" applyNumberFormat="1" applyFont="1" applyBorder="1">
      <alignment/>
      <protection/>
    </xf>
    <xf numFmtId="183" fontId="2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10" fontId="0" fillId="0" borderId="0" xfId="0" applyNumberFormat="1" applyFont="1" applyBorder="1" applyAlignment="1">
      <alignment/>
    </xf>
    <xf numFmtId="0" fontId="0" fillId="34" borderId="0" xfId="0" applyNumberFormat="1" applyFill="1" applyBorder="1" applyAlignment="1">
      <alignment/>
    </xf>
    <xf numFmtId="0" fontId="80" fillId="0" borderId="0" xfId="0" applyFont="1" applyBorder="1" applyAlignment="1">
      <alignment horizontal="right"/>
    </xf>
    <xf numFmtId="0" fontId="97" fillId="36" borderId="0" xfId="0" applyNumberFormat="1" applyFont="1" applyFill="1" applyBorder="1" applyAlignment="1">
      <alignment/>
    </xf>
    <xf numFmtId="0" fontId="97" fillId="0" borderId="0" xfId="0" applyFont="1" applyBorder="1" applyAlignment="1">
      <alignment horizontal="center"/>
    </xf>
    <xf numFmtId="0" fontId="97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0" fillId="0" borderId="0" xfId="0" applyFont="1" applyBorder="1" applyAlignment="1">
      <alignment vertical="center"/>
    </xf>
    <xf numFmtId="2" fontId="2" fillId="0" borderId="0" xfId="0" applyNumberFormat="1" applyFont="1" applyBorder="1" applyAlignment="1">
      <alignment horizontal="right" vertical="top" wrapText="1"/>
    </xf>
    <xf numFmtId="2" fontId="108" fillId="0" borderId="0" xfId="0" applyNumberFormat="1" applyFont="1" applyFill="1" applyBorder="1" applyAlignment="1">
      <alignment/>
    </xf>
    <xf numFmtId="2" fontId="109" fillId="0" borderId="0" xfId="0" applyNumberFormat="1" applyFont="1" applyBorder="1" applyAlignment="1">
      <alignment horizontal="right"/>
    </xf>
    <xf numFmtId="0" fontId="110" fillId="0" borderId="0" xfId="0" applyFont="1" applyBorder="1" applyAlignment="1">
      <alignment/>
    </xf>
    <xf numFmtId="0" fontId="108" fillId="0" borderId="0" xfId="0" applyFont="1" applyBorder="1" applyAlignment="1">
      <alignment/>
    </xf>
    <xf numFmtId="2" fontId="0" fillId="0" borderId="0" xfId="0" applyNumberFormat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2" fontId="119" fillId="0" borderId="0" xfId="0" applyNumberFormat="1" applyFont="1" applyBorder="1" applyAlignment="1">
      <alignment/>
    </xf>
    <xf numFmtId="0" fontId="120" fillId="0" borderId="11" xfId="0" applyFont="1" applyBorder="1" applyAlignment="1">
      <alignment horizontal="center"/>
    </xf>
    <xf numFmtId="0" fontId="121" fillId="0" borderId="16" xfId="0" applyFont="1" applyBorder="1" applyAlignment="1">
      <alignment horizontal="center"/>
    </xf>
    <xf numFmtId="0" fontId="40" fillId="0" borderId="0" xfId="0" applyFont="1" applyAlignment="1">
      <alignment horizontal="center" wrapText="1"/>
    </xf>
    <xf numFmtId="0" fontId="6" fillId="0" borderId="0" xfId="0" applyFont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14" fillId="0" borderId="0" xfId="0" applyFont="1" applyBorder="1" applyAlignment="1">
      <alignment horizontal="left" wrapText="1"/>
    </xf>
    <xf numFmtId="0" fontId="14" fillId="0" borderId="11" xfId="0" applyFont="1" applyBorder="1" applyAlignment="1">
      <alignment horizontal="center"/>
    </xf>
    <xf numFmtId="0" fontId="14" fillId="0" borderId="11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top" wrapText="1"/>
    </xf>
    <xf numFmtId="0" fontId="14" fillId="0" borderId="12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21" xfId="0" applyFont="1" applyBorder="1" applyAlignment="1">
      <alignment horizontal="center" vertical="top"/>
    </xf>
    <xf numFmtId="0" fontId="2" fillId="0" borderId="22" xfId="0" applyFont="1" applyBorder="1" applyAlignment="1">
      <alignment horizontal="center" vertical="top"/>
    </xf>
    <xf numFmtId="0" fontId="2" fillId="0" borderId="23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0" fontId="2" fillId="0" borderId="24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2" fontId="0" fillId="0" borderId="14" xfId="0" applyNumberFormat="1" applyFont="1" applyBorder="1" applyAlignment="1">
      <alignment horizontal="center"/>
    </xf>
    <xf numFmtId="2" fontId="0" fillId="0" borderId="15" xfId="0" applyNumberFormat="1" applyFont="1" applyBorder="1" applyAlignment="1">
      <alignment horizontal="center"/>
    </xf>
    <xf numFmtId="0" fontId="2" fillId="0" borderId="14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16" fillId="0" borderId="14" xfId="0" applyFont="1" applyBorder="1" applyAlignment="1" quotePrefix="1">
      <alignment horizontal="center" vertical="top" wrapText="1"/>
    </xf>
    <xf numFmtId="0" fontId="16" fillId="0" borderId="18" xfId="0" applyFont="1" applyBorder="1" applyAlignment="1" quotePrefix="1">
      <alignment horizontal="center" vertical="top" wrapText="1"/>
    </xf>
    <xf numFmtId="0" fontId="16" fillId="0" borderId="15" xfId="0" applyFont="1" applyBorder="1" applyAlignment="1" quotePrefix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16" fillId="0" borderId="11" xfId="0" applyFont="1" applyBorder="1" applyAlignment="1" quotePrefix="1">
      <alignment horizontal="center" vertical="top" wrapText="1"/>
    </xf>
    <xf numFmtId="2" fontId="2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2" fillId="0" borderId="14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left"/>
    </xf>
    <xf numFmtId="2" fontId="0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top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13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4" xfId="61" applyFont="1" applyBorder="1" applyAlignment="1">
      <alignment horizontal="left" vertical="center" wrapText="1"/>
      <protection/>
    </xf>
    <xf numFmtId="0" fontId="2" fillId="0" borderId="18" xfId="61" applyFont="1" applyBorder="1" applyAlignment="1">
      <alignment horizontal="left" vertical="center" wrapText="1"/>
      <protection/>
    </xf>
    <xf numFmtId="0" fontId="2" fillId="0" borderId="15" xfId="61" applyFont="1" applyBorder="1" applyAlignment="1">
      <alignment horizontal="left" vertical="center" wrapText="1"/>
      <protection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99" fillId="0" borderId="16" xfId="0" applyFont="1" applyBorder="1" applyAlignment="1">
      <alignment horizontal="center"/>
    </xf>
    <xf numFmtId="0" fontId="2" fillId="0" borderId="10" xfId="0" applyFont="1" applyBorder="1" applyAlignment="1">
      <alignment vertical="top"/>
    </xf>
    <xf numFmtId="0" fontId="2" fillId="0" borderId="12" xfId="0" applyFont="1" applyBorder="1" applyAlignment="1">
      <alignment vertical="top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1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14" fillId="0" borderId="10" xfId="63" applyFont="1" applyBorder="1" applyAlignment="1">
      <alignment horizontal="center" vertical="center" wrapText="1"/>
      <protection/>
    </xf>
    <xf numFmtId="0" fontId="14" fillId="0" borderId="19" xfId="63" applyFont="1" applyBorder="1" applyAlignment="1">
      <alignment horizontal="center" vertical="center" wrapText="1"/>
      <protection/>
    </xf>
    <xf numFmtId="0" fontId="14" fillId="0" borderId="12" xfId="63" applyFont="1" applyBorder="1" applyAlignment="1">
      <alignment horizontal="center" vertical="center" wrapText="1"/>
      <protection/>
    </xf>
    <xf numFmtId="0" fontId="14" fillId="0" borderId="11" xfId="63" applyFont="1" applyBorder="1" applyAlignment="1">
      <alignment horizontal="center" vertical="center" wrapText="1"/>
      <protection/>
    </xf>
    <xf numFmtId="0" fontId="14" fillId="0" borderId="11" xfId="63" applyFont="1" applyBorder="1" applyAlignment="1">
      <alignment horizontal="center" vertical="top" wrapText="1"/>
      <protection/>
    </xf>
    <xf numFmtId="0" fontId="14" fillId="0" borderId="21" xfId="63" applyFont="1" applyBorder="1" applyAlignment="1">
      <alignment horizontal="center" vertical="top" wrapText="1"/>
      <protection/>
    </xf>
    <xf numFmtId="0" fontId="14" fillId="0" borderId="22" xfId="63" applyFont="1" applyBorder="1" applyAlignment="1">
      <alignment horizontal="center" vertical="top" wrapText="1"/>
      <protection/>
    </xf>
    <xf numFmtId="0" fontId="14" fillId="0" borderId="23" xfId="63" applyFont="1" applyBorder="1" applyAlignment="1">
      <alignment horizontal="center" vertical="top" wrapText="1"/>
      <protection/>
    </xf>
    <xf numFmtId="0" fontId="14" fillId="0" borderId="17" xfId="63" applyFont="1" applyBorder="1" applyAlignment="1">
      <alignment horizontal="center" vertical="top" wrapText="1"/>
      <protection/>
    </xf>
    <xf numFmtId="0" fontId="14" fillId="0" borderId="16" xfId="63" applyFont="1" applyBorder="1" applyAlignment="1">
      <alignment horizontal="center" vertical="top" wrapText="1"/>
      <protection/>
    </xf>
    <xf numFmtId="0" fontId="14" fillId="0" borderId="24" xfId="63" applyFont="1" applyBorder="1" applyAlignment="1">
      <alignment horizontal="center" vertical="top" wrapText="1"/>
      <protection/>
    </xf>
    <xf numFmtId="0" fontId="12" fillId="0" borderId="0" xfId="63" applyFont="1" applyAlignment="1">
      <alignment horizontal="left"/>
      <protection/>
    </xf>
    <xf numFmtId="0" fontId="14" fillId="0" borderId="21" xfId="63" applyFont="1" applyBorder="1" applyAlignment="1">
      <alignment horizontal="center" vertical="center" wrapText="1"/>
      <protection/>
    </xf>
    <xf numFmtId="0" fontId="14" fillId="0" borderId="22" xfId="63" applyFont="1" applyBorder="1" applyAlignment="1">
      <alignment horizontal="center" vertical="center" wrapText="1"/>
      <protection/>
    </xf>
    <xf numFmtId="0" fontId="14" fillId="0" borderId="23" xfId="63" applyFont="1" applyBorder="1" applyAlignment="1">
      <alignment horizontal="center" vertical="center" wrapText="1"/>
      <protection/>
    </xf>
    <xf numFmtId="0" fontId="14" fillId="0" borderId="17" xfId="63" applyFont="1" applyBorder="1" applyAlignment="1">
      <alignment horizontal="center" vertical="center" wrapText="1"/>
      <protection/>
    </xf>
    <xf numFmtId="0" fontId="14" fillId="0" borderId="16" xfId="63" applyFont="1" applyBorder="1" applyAlignment="1">
      <alignment horizontal="center" vertical="center" wrapText="1"/>
      <protection/>
    </xf>
    <xf numFmtId="0" fontId="14" fillId="0" borderId="24" xfId="63" applyFont="1" applyBorder="1" applyAlignment="1">
      <alignment horizontal="center" vertical="center" wrapText="1"/>
      <protection/>
    </xf>
    <xf numFmtId="0" fontId="2" fillId="0" borderId="0" xfId="63" applyFont="1" applyAlignment="1">
      <alignment horizontal="left"/>
      <protection/>
    </xf>
    <xf numFmtId="0" fontId="11" fillId="0" borderId="14" xfId="63" applyFont="1" applyBorder="1" applyAlignment="1">
      <alignment horizontal="center" vertical="top" wrapText="1"/>
      <protection/>
    </xf>
    <xf numFmtId="0" fontId="11" fillId="0" borderId="15" xfId="63" applyFont="1" applyBorder="1" applyAlignment="1">
      <alignment horizontal="center" vertical="top" wrapText="1"/>
      <protection/>
    </xf>
    <xf numFmtId="0" fontId="10" fillId="0" borderId="0" xfId="61" applyFont="1" applyAlignment="1">
      <alignment horizontal="center"/>
      <protection/>
    </xf>
    <xf numFmtId="0" fontId="5" fillId="0" borderId="0" xfId="61" applyFont="1" applyAlignment="1">
      <alignment horizontal="center"/>
      <protection/>
    </xf>
    <xf numFmtId="0" fontId="25" fillId="0" borderId="0" xfId="61" applyFont="1" applyAlignment="1">
      <alignment horizontal="center"/>
      <protection/>
    </xf>
    <xf numFmtId="0" fontId="30" fillId="0" borderId="0" xfId="61" applyFont="1" applyAlignment="1">
      <alignment horizontal="center"/>
      <protection/>
    </xf>
    <xf numFmtId="0" fontId="16" fillId="0" borderId="16" xfId="63" applyFont="1" applyBorder="1" applyAlignment="1">
      <alignment horizontal="right"/>
      <protection/>
    </xf>
    <xf numFmtId="0" fontId="110" fillId="33" borderId="11" xfId="61" applyFont="1" applyFill="1" applyBorder="1" applyAlignment="1">
      <alignment horizontal="center" vertical="center" wrapText="1"/>
      <protection/>
    </xf>
    <xf numFmtId="0" fontId="31" fillId="0" borderId="0" xfId="61" applyFont="1" applyAlignment="1">
      <alignment horizontal="center"/>
      <protection/>
    </xf>
    <xf numFmtId="0" fontId="32" fillId="0" borderId="0" xfId="61" applyFont="1" applyAlignment="1">
      <alignment horizontal="center"/>
      <protection/>
    </xf>
    <xf numFmtId="0" fontId="31" fillId="0" borderId="0" xfId="61" applyFont="1" applyAlignment="1">
      <alignment horizontal="center" wrapText="1"/>
      <protection/>
    </xf>
    <xf numFmtId="0" fontId="34" fillId="0" borderId="11" xfId="61" applyFont="1" applyBorder="1" applyAlignment="1">
      <alignment horizontal="left"/>
      <protection/>
    </xf>
    <xf numFmtId="0" fontId="13" fillId="0" borderId="0" xfId="61" applyFont="1" applyAlignment="1">
      <alignment horizontal="center"/>
      <protection/>
    </xf>
    <xf numFmtId="0" fontId="16" fillId="0" borderId="16" xfId="61" applyFont="1" applyBorder="1" applyAlignment="1">
      <alignment horizontal="right"/>
      <protection/>
    </xf>
    <xf numFmtId="0" fontId="2" fillId="0" borderId="11" xfId="61" applyFont="1" applyBorder="1" applyAlignment="1">
      <alignment horizontal="center" vertical="center" wrapText="1"/>
      <protection/>
    </xf>
    <xf numFmtId="0" fontId="2" fillId="33" borderId="11" xfId="61" applyFont="1" applyFill="1" applyBorder="1" applyAlignment="1">
      <alignment horizontal="center" vertical="center" wrapText="1"/>
      <protection/>
    </xf>
    <xf numFmtId="0" fontId="107" fillId="0" borderId="0" xfId="61" applyFont="1" applyAlignment="1">
      <alignment horizontal="left" vertical="center"/>
      <protection/>
    </xf>
    <xf numFmtId="0" fontId="31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31" fillId="0" borderId="0" xfId="0" applyFont="1" applyAlignment="1">
      <alignment horizontal="center" wrapText="1"/>
    </xf>
    <xf numFmtId="0" fontId="16" fillId="0" borderId="16" xfId="0" applyFont="1" applyBorder="1" applyAlignment="1">
      <alignment horizontal="right"/>
    </xf>
    <xf numFmtId="0" fontId="2" fillId="0" borderId="13" xfId="0" applyFont="1" applyBorder="1" applyAlignment="1">
      <alignment horizontal="center"/>
    </xf>
    <xf numFmtId="0" fontId="16" fillId="0" borderId="0" xfId="0" applyFont="1" applyBorder="1" applyAlignment="1">
      <alignment horizontal="right"/>
    </xf>
    <xf numFmtId="0" fontId="2" fillId="0" borderId="10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2" fillId="0" borderId="14" xfId="0" applyFont="1" applyBorder="1" applyAlignment="1">
      <alignment horizontal="center" vertical="center"/>
    </xf>
    <xf numFmtId="0" fontId="14" fillId="0" borderId="0" xfId="59" applyFont="1" applyAlignment="1">
      <alignment horizontal="center" vertical="top" wrapText="1"/>
      <protection/>
    </xf>
    <xf numFmtId="0" fontId="2" fillId="0" borderId="11" xfId="0" applyFont="1" applyFill="1" applyBorder="1" applyAlignment="1">
      <alignment horizontal="center"/>
    </xf>
    <xf numFmtId="0" fontId="2" fillId="0" borderId="0" xfId="0" applyFont="1" applyAlignment="1">
      <alignment horizontal="center" vertical="top" wrapText="1"/>
    </xf>
    <xf numFmtId="0" fontId="0" fillId="0" borderId="0" xfId="0" applyFont="1" applyAlignment="1">
      <alignment/>
    </xf>
    <xf numFmtId="0" fontId="45" fillId="0" borderId="0" xfId="0" applyFont="1" applyBorder="1" applyAlignment="1">
      <alignment horizontal="left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2" fillId="0" borderId="0" xfId="0" applyFont="1" applyBorder="1" applyAlignment="1">
      <alignment horizontal="right"/>
    </xf>
    <xf numFmtId="0" fontId="16" fillId="0" borderId="16" xfId="0" applyFont="1" applyBorder="1" applyAlignment="1">
      <alignment horizontal="center"/>
    </xf>
    <xf numFmtId="0" fontId="110" fillId="0" borderId="14" xfId="0" applyFont="1" applyBorder="1" applyAlignment="1">
      <alignment horizontal="center"/>
    </xf>
    <xf numFmtId="0" fontId="110" fillId="0" borderId="15" xfId="0" applyFont="1" applyBorder="1" applyAlignment="1">
      <alignment horizontal="center"/>
    </xf>
    <xf numFmtId="0" fontId="1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2" fillId="0" borderId="14" xfId="58" applyFont="1" applyBorder="1" applyAlignment="1">
      <alignment horizontal="center"/>
      <protection/>
    </xf>
    <xf numFmtId="0" fontId="2" fillId="0" borderId="15" xfId="58" applyFont="1" applyBorder="1" applyAlignment="1">
      <alignment horizontal="center"/>
      <protection/>
    </xf>
    <xf numFmtId="0" fontId="6" fillId="0" borderId="0" xfId="58" applyFont="1" applyAlignment="1">
      <alignment horizontal="center"/>
      <protection/>
    </xf>
    <xf numFmtId="0" fontId="10" fillId="0" borderId="0" xfId="58" applyFont="1" applyAlignment="1">
      <alignment horizontal="center"/>
      <protection/>
    </xf>
    <xf numFmtId="0" fontId="2" fillId="0" borderId="11" xfId="58" applyFont="1" applyBorder="1" applyAlignment="1">
      <alignment horizontal="center" vertical="top" wrapText="1"/>
      <protection/>
    </xf>
    <xf numFmtId="0" fontId="2" fillId="33" borderId="10" xfId="58" applyFont="1" applyFill="1" applyBorder="1" applyAlignment="1">
      <alignment horizontal="center" vertical="top" wrapText="1"/>
      <protection/>
    </xf>
    <xf numFmtId="0" fontId="2" fillId="33" borderId="19" xfId="58" applyFont="1" applyFill="1" applyBorder="1" applyAlignment="1">
      <alignment horizontal="center" vertical="top" wrapText="1"/>
      <protection/>
    </xf>
    <xf numFmtId="0" fontId="2" fillId="33" borderId="12" xfId="58" applyFont="1" applyFill="1" applyBorder="1" applyAlignment="1">
      <alignment horizontal="center" vertical="top" wrapText="1"/>
      <protection/>
    </xf>
    <xf numFmtId="0" fontId="2" fillId="0" borderId="10" xfId="58" applyFont="1" applyBorder="1" applyAlignment="1">
      <alignment horizontal="center" vertical="top" wrapText="1"/>
      <protection/>
    </xf>
    <xf numFmtId="0" fontId="2" fillId="0" borderId="19" xfId="58" applyFont="1" applyBorder="1" applyAlignment="1">
      <alignment horizontal="center" vertical="top" wrapText="1"/>
      <protection/>
    </xf>
    <xf numFmtId="0" fontId="2" fillId="0" borderId="12" xfId="58" applyFont="1" applyBorder="1" applyAlignment="1">
      <alignment horizontal="center" vertical="top" wrapText="1"/>
      <protection/>
    </xf>
    <xf numFmtId="0" fontId="7" fillId="0" borderId="0" xfId="58" applyFont="1" applyBorder="1" applyAlignment="1">
      <alignment horizontal="left"/>
      <protection/>
    </xf>
    <xf numFmtId="0" fontId="2" fillId="0" borderId="11" xfId="58" applyFont="1" applyBorder="1" applyAlignment="1">
      <alignment horizontal="center" vertical="center" wrapText="1"/>
      <protection/>
    </xf>
    <xf numFmtId="0" fontId="5" fillId="0" borderId="0" xfId="58" applyFont="1" applyAlignment="1">
      <alignment horizontal="center"/>
      <protection/>
    </xf>
    <xf numFmtId="0" fontId="2" fillId="0" borderId="23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left" vertical="top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right"/>
    </xf>
    <xf numFmtId="0" fontId="2" fillId="0" borderId="14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3" fillId="0" borderId="0" xfId="0" applyFont="1" applyAlignment="1">
      <alignment horizontal="right"/>
    </xf>
    <xf numFmtId="0" fontId="10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2" fontId="0" fillId="0" borderId="11" xfId="0" applyNumberFormat="1" applyFont="1" applyBorder="1" applyAlignment="1">
      <alignment vertical="center"/>
    </xf>
    <xf numFmtId="2" fontId="0" fillId="0" borderId="11" xfId="0" applyNumberFormat="1" applyFont="1" applyBorder="1" applyAlignment="1">
      <alignment vertical="center" wrapText="1"/>
    </xf>
    <xf numFmtId="2" fontId="0" fillId="0" borderId="10" xfId="0" applyNumberFormat="1" applyFont="1" applyBorder="1" applyAlignment="1">
      <alignment vertical="center" wrapText="1"/>
    </xf>
    <xf numFmtId="2" fontId="0" fillId="0" borderId="19" xfId="0" applyNumberFormat="1" applyFont="1" applyBorder="1" applyAlignment="1">
      <alignment vertical="center" wrapText="1"/>
    </xf>
    <xf numFmtId="2" fontId="0" fillId="0" borderId="12" xfId="0" applyNumberFormat="1" applyFont="1" applyBorder="1" applyAlignment="1">
      <alignment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102" fillId="0" borderId="11" xfId="0" applyFont="1" applyBorder="1" applyAlignment="1">
      <alignment horizontal="center" vertical="top" wrapText="1"/>
    </xf>
    <xf numFmtId="0" fontId="97" fillId="0" borderId="21" xfId="0" applyFont="1" applyBorder="1" applyAlignment="1">
      <alignment horizontal="center" vertical="center"/>
    </xf>
    <xf numFmtId="0" fontId="97" fillId="0" borderId="22" xfId="0" applyFont="1" applyBorder="1" applyAlignment="1">
      <alignment horizontal="center" vertical="center"/>
    </xf>
    <xf numFmtId="0" fontId="97" fillId="0" borderId="23" xfId="0" applyFont="1" applyBorder="1" applyAlignment="1">
      <alignment horizontal="center" vertical="center"/>
    </xf>
    <xf numFmtId="0" fontId="97" fillId="0" borderId="20" xfId="0" applyFont="1" applyBorder="1" applyAlignment="1">
      <alignment horizontal="center" vertical="center"/>
    </xf>
    <xf numFmtId="0" fontId="97" fillId="0" borderId="0" xfId="0" applyFont="1" applyBorder="1" applyAlignment="1">
      <alignment horizontal="center" vertical="center"/>
    </xf>
    <xf numFmtId="0" fontId="97" fillId="0" borderId="25" xfId="0" applyFont="1" applyBorder="1" applyAlignment="1">
      <alignment horizontal="center" vertical="center"/>
    </xf>
    <xf numFmtId="0" fontId="97" fillId="0" borderId="17" xfId="0" applyFont="1" applyBorder="1" applyAlignment="1">
      <alignment horizontal="center" vertical="center"/>
    </xf>
    <xf numFmtId="0" fontId="97" fillId="0" borderId="16" xfId="0" applyFont="1" applyBorder="1" applyAlignment="1">
      <alignment horizontal="center" vertical="center"/>
    </xf>
    <xf numFmtId="0" fontId="97" fillId="0" borderId="24" xfId="0" applyFont="1" applyBorder="1" applyAlignment="1">
      <alignment horizontal="center" vertical="center"/>
    </xf>
    <xf numFmtId="0" fontId="39" fillId="0" borderId="0" xfId="0" applyFont="1" applyAlignment="1">
      <alignment horizontal="center"/>
    </xf>
    <xf numFmtId="0" fontId="105" fillId="0" borderId="0" xfId="0" applyFont="1" applyBorder="1" applyAlignment="1">
      <alignment horizontal="center" vertical="top"/>
    </xf>
    <xf numFmtId="0" fontId="16" fillId="0" borderId="16" xfId="0" applyFont="1" applyBorder="1" applyAlignment="1">
      <alignment horizontal="left"/>
    </xf>
    <xf numFmtId="0" fontId="102" fillId="0" borderId="10" xfId="0" applyFont="1" applyBorder="1" applyAlignment="1">
      <alignment horizontal="center" vertical="top" wrapText="1"/>
    </xf>
    <xf numFmtId="0" fontId="102" fillId="0" borderId="19" xfId="0" applyFont="1" applyBorder="1" applyAlignment="1">
      <alignment horizontal="center" vertical="top" wrapText="1"/>
    </xf>
    <xf numFmtId="0" fontId="102" fillId="0" borderId="12" xfId="0" applyFont="1" applyBorder="1" applyAlignment="1">
      <alignment horizontal="center" vertical="top" wrapText="1"/>
    </xf>
    <xf numFmtId="0" fontId="34" fillId="0" borderId="14" xfId="0" applyFont="1" applyBorder="1" applyAlignment="1">
      <alignment horizontal="center" vertical="top" wrapText="1"/>
    </xf>
    <xf numFmtId="0" fontId="34" fillId="0" borderId="18" xfId="0" applyFont="1" applyBorder="1" applyAlignment="1">
      <alignment horizontal="center" vertical="top" wrapText="1"/>
    </xf>
    <xf numFmtId="0" fontId="34" fillId="0" borderId="15" xfId="0" applyFont="1" applyBorder="1" applyAlignment="1">
      <alignment horizontal="center" vertical="top" wrapText="1"/>
    </xf>
    <xf numFmtId="0" fontId="34" fillId="0" borderId="16" xfId="0" applyFont="1" applyBorder="1" applyAlignment="1">
      <alignment horizontal="right"/>
    </xf>
    <xf numFmtId="0" fontId="34" fillId="0" borderId="10" xfId="0" applyFont="1" applyBorder="1" applyAlignment="1">
      <alignment horizontal="center" vertical="top" wrapText="1"/>
    </xf>
    <xf numFmtId="0" fontId="34" fillId="0" borderId="12" xfId="0" applyFont="1" applyBorder="1" applyAlignment="1">
      <alignment horizontal="center" vertical="top" wrapText="1"/>
    </xf>
    <xf numFmtId="0" fontId="34" fillId="0" borderId="11" xfId="0" applyFont="1" applyBorder="1" applyAlignment="1">
      <alignment horizontal="center" vertical="top" wrapText="1"/>
    </xf>
    <xf numFmtId="0" fontId="2" fillId="33" borderId="10" xfId="58" applyFont="1" applyFill="1" applyBorder="1" applyAlignment="1" quotePrefix="1">
      <alignment horizontal="center" vertical="center" wrapText="1"/>
      <protection/>
    </xf>
    <xf numFmtId="0" fontId="2" fillId="33" borderId="12" xfId="58" applyFont="1" applyFill="1" applyBorder="1" applyAlignment="1" quotePrefix="1">
      <alignment horizontal="center" vertical="center" wrapText="1"/>
      <protection/>
    </xf>
    <xf numFmtId="0" fontId="2" fillId="0" borderId="14" xfId="58" applyFont="1" applyBorder="1" applyAlignment="1">
      <alignment horizontal="left" vertical="center"/>
      <protection/>
    </xf>
    <xf numFmtId="0" fontId="2" fillId="0" borderId="18" xfId="58" applyFont="1" applyBorder="1" applyAlignment="1">
      <alignment horizontal="left" vertical="center"/>
      <protection/>
    </xf>
    <xf numFmtId="0" fontId="2" fillId="0" borderId="15" xfId="58" applyFont="1" applyBorder="1" applyAlignment="1">
      <alignment horizontal="left" vertical="center"/>
      <protection/>
    </xf>
    <xf numFmtId="0" fontId="5" fillId="0" borderId="0" xfId="58" applyFont="1" applyAlignment="1">
      <alignment/>
      <protection/>
    </xf>
    <xf numFmtId="0" fontId="2" fillId="33" borderId="14" xfId="58" applyFont="1" applyFill="1" applyBorder="1" applyAlignment="1" quotePrefix="1">
      <alignment horizontal="center" vertical="center" wrapText="1"/>
      <protection/>
    </xf>
    <xf numFmtId="0" fontId="2" fillId="33" borderId="18" xfId="58" applyFont="1" applyFill="1" applyBorder="1" applyAlignment="1" quotePrefix="1">
      <alignment horizontal="center" vertical="center" wrapText="1"/>
      <protection/>
    </xf>
    <xf numFmtId="0" fontId="2" fillId="33" borderId="15" xfId="58" applyFont="1" applyFill="1" applyBorder="1" applyAlignment="1" quotePrefix="1">
      <alignment horizontal="center" vertical="center" wrapText="1"/>
      <protection/>
    </xf>
    <xf numFmtId="0" fontId="15" fillId="0" borderId="0" xfId="0" applyFont="1" applyAlignment="1">
      <alignment horizontal="center" wrapText="1"/>
    </xf>
    <xf numFmtId="0" fontId="6" fillId="0" borderId="0" xfId="0" applyFont="1" applyAlignment="1">
      <alignment horizontal="right" vertical="top" wrapText="1"/>
    </xf>
    <xf numFmtId="0" fontId="15" fillId="0" borderId="0" xfId="0" applyFont="1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97" fillId="33" borderId="14" xfId="0" applyFont="1" applyFill="1" applyBorder="1" applyAlignment="1">
      <alignment horizontal="center" vertical="top" wrapText="1"/>
    </xf>
    <xf numFmtId="0" fontId="97" fillId="33" borderId="18" xfId="0" applyFont="1" applyFill="1" applyBorder="1" applyAlignment="1">
      <alignment horizontal="center" vertical="top" wrapText="1"/>
    </xf>
    <xf numFmtId="0" fontId="97" fillId="33" borderId="15" xfId="0" applyFont="1" applyFill="1" applyBorder="1" applyAlignment="1">
      <alignment horizontal="center" vertical="top" wrapText="1"/>
    </xf>
    <xf numFmtId="0" fontId="35" fillId="0" borderId="0" xfId="0" applyFont="1" applyBorder="1" applyAlignment="1">
      <alignment horizontal="center"/>
    </xf>
    <xf numFmtId="0" fontId="97" fillId="0" borderId="11" xfId="0" applyFont="1" applyBorder="1" applyAlignment="1">
      <alignment horizontal="center" vertical="top" wrapText="1"/>
    </xf>
    <xf numFmtId="0" fontId="16" fillId="33" borderId="16" xfId="0" applyFont="1" applyFill="1" applyBorder="1" applyAlignment="1">
      <alignment horizontal="right"/>
    </xf>
    <xf numFmtId="0" fontId="2" fillId="33" borderId="11" xfId="0" applyFont="1" applyFill="1" applyBorder="1" applyAlignment="1">
      <alignment horizontal="center" vertical="top" wrapText="1"/>
    </xf>
    <xf numFmtId="0" fontId="9" fillId="0" borderId="16" xfId="0" applyFont="1" applyBorder="1" applyAlignment="1">
      <alignment horizontal="right"/>
    </xf>
    <xf numFmtId="0" fontId="44" fillId="0" borderId="16" xfId="0" applyFont="1" applyBorder="1" applyAlignment="1">
      <alignment horizontal="right"/>
    </xf>
    <xf numFmtId="0" fontId="35" fillId="0" borderId="16" xfId="0" applyFont="1" applyBorder="1" applyAlignment="1">
      <alignment horizontal="right"/>
    </xf>
    <xf numFmtId="0" fontId="2" fillId="0" borderId="11" xfId="61" applyFont="1" applyBorder="1" applyAlignment="1">
      <alignment horizontal="center" vertical="top" wrapText="1"/>
      <protection/>
    </xf>
    <xf numFmtId="0" fontId="0" fillId="0" borderId="11" xfId="0" applyBorder="1" applyAlignment="1">
      <alignment horizontal="center" vertical="top" wrapText="1"/>
    </xf>
    <xf numFmtId="0" fontId="6" fillId="0" borderId="0" xfId="61" applyFont="1" applyAlignment="1">
      <alignment horizontal="center"/>
      <protection/>
    </xf>
    <xf numFmtId="0" fontId="2" fillId="0" borderId="11" xfId="0" applyFont="1" applyBorder="1" applyAlignment="1">
      <alignment horizontal="center" vertical="center" wrapText="1"/>
    </xf>
    <xf numFmtId="0" fontId="7" fillId="0" borderId="0" xfId="61" applyFont="1" applyAlignment="1">
      <alignment horizontal="center"/>
      <protection/>
    </xf>
    <xf numFmtId="0" fontId="2" fillId="0" borderId="14" xfId="61" applyFont="1" applyBorder="1" applyAlignment="1">
      <alignment horizontal="center" vertical="top"/>
      <protection/>
    </xf>
    <xf numFmtId="0" fontId="2" fillId="0" borderId="18" xfId="61" applyFont="1" applyBorder="1" applyAlignment="1">
      <alignment horizontal="center" vertical="top"/>
      <protection/>
    </xf>
    <xf numFmtId="0" fontId="2" fillId="0" borderId="11" xfId="61" applyFont="1" applyBorder="1" applyAlignment="1">
      <alignment horizontal="center" vertical="top"/>
      <protection/>
    </xf>
    <xf numFmtId="0" fontId="0" fillId="0" borderId="0" xfId="61" applyAlignment="1">
      <alignment horizontal="center"/>
      <protection/>
    </xf>
    <xf numFmtId="0" fontId="0" fillId="0" borderId="0" xfId="0" applyAlignment="1">
      <alignment horizontal="left"/>
    </xf>
    <xf numFmtId="0" fontId="2" fillId="0" borderId="10" xfId="61" applyFont="1" applyBorder="1" applyAlignment="1">
      <alignment horizontal="center" vertical="top" wrapText="1"/>
      <protection/>
    </xf>
    <xf numFmtId="0" fontId="2" fillId="0" borderId="12" xfId="61" applyFont="1" applyBorder="1" applyAlignment="1">
      <alignment horizontal="center" vertical="top" wrapText="1"/>
      <protection/>
    </xf>
    <xf numFmtId="0" fontId="6" fillId="0" borderId="14" xfId="61" applyFont="1" applyBorder="1" applyAlignment="1">
      <alignment horizontal="center" vertical="top"/>
      <protection/>
    </xf>
    <xf numFmtId="0" fontId="6" fillId="0" borderId="18" xfId="61" applyFont="1" applyBorder="1" applyAlignment="1">
      <alignment horizontal="center" vertical="top"/>
      <protection/>
    </xf>
    <xf numFmtId="0" fontId="6" fillId="0" borderId="26" xfId="61" applyFont="1" applyBorder="1" applyAlignment="1">
      <alignment horizontal="center" vertical="top"/>
      <protection/>
    </xf>
    <xf numFmtId="0" fontId="4" fillId="0" borderId="0" xfId="61" applyFont="1" applyAlignment="1">
      <alignment horizontal="center"/>
      <protection/>
    </xf>
    <xf numFmtId="0" fontId="0" fillId="0" borderId="0" xfId="61" applyAlignment="1">
      <alignment horizontal="left"/>
      <protection/>
    </xf>
    <xf numFmtId="0" fontId="2" fillId="0" borderId="18" xfId="61" applyFont="1" applyBorder="1" applyAlignment="1">
      <alignment horizontal="center" vertical="top" wrapText="1"/>
      <protection/>
    </xf>
    <xf numFmtId="0" fontId="2" fillId="0" borderId="15" xfId="61" applyFont="1" applyBorder="1" applyAlignment="1">
      <alignment horizontal="center" vertical="top" wrapText="1"/>
      <protection/>
    </xf>
    <xf numFmtId="0" fontId="2" fillId="0" borderId="14" xfId="61" applyFont="1" applyBorder="1" applyAlignment="1">
      <alignment horizontal="center" vertical="top" wrapText="1"/>
      <protection/>
    </xf>
    <xf numFmtId="0" fontId="31" fillId="0" borderId="0" xfId="0" applyFont="1" applyAlignment="1">
      <alignment horizontal="right"/>
    </xf>
    <xf numFmtId="0" fontId="34" fillId="0" borderId="0" xfId="0" applyFont="1" applyAlignment="1">
      <alignment horizontal="center" wrapText="1"/>
    </xf>
    <xf numFmtId="0" fontId="2" fillId="0" borderId="0" xfId="58" applyFont="1" applyAlignment="1">
      <alignment horizontal="center"/>
      <protection/>
    </xf>
    <xf numFmtId="0" fontId="2" fillId="33" borderId="11" xfId="58" applyFont="1" applyFill="1" applyBorder="1" applyAlignment="1" quotePrefix="1">
      <alignment horizontal="center" vertical="center" wrapText="1"/>
      <protection/>
    </xf>
    <xf numFmtId="0" fontId="14" fillId="0" borderId="0" xfId="58" applyFont="1" applyAlignment="1">
      <alignment horizontal="center"/>
      <protection/>
    </xf>
    <xf numFmtId="0" fontId="34" fillId="0" borderId="19" xfId="0" applyFont="1" applyBorder="1" applyAlignment="1">
      <alignment horizontal="center" vertical="top" wrapText="1"/>
    </xf>
    <xf numFmtId="0" fontId="2" fillId="33" borderId="11" xfId="58" applyFont="1" applyFill="1" applyBorder="1" applyAlignment="1">
      <alignment horizontal="center" vertical="center" wrapText="1"/>
      <protection/>
    </xf>
    <xf numFmtId="0" fontId="2" fillId="0" borderId="11" xfId="58" applyFont="1" applyBorder="1" applyAlignment="1">
      <alignment horizontal="left"/>
      <protection/>
    </xf>
    <xf numFmtId="0" fontId="16" fillId="0" borderId="0" xfId="58" applyFont="1" applyAlignment="1">
      <alignment horizontal="right"/>
      <protection/>
    </xf>
    <xf numFmtId="0" fontId="102" fillId="0" borderId="21" xfId="0" applyFont="1" applyBorder="1" applyAlignment="1">
      <alignment horizontal="center" vertical="top" wrapText="1"/>
    </xf>
    <xf numFmtId="0" fontId="102" fillId="0" borderId="22" xfId="0" applyFont="1" applyBorder="1" applyAlignment="1">
      <alignment horizontal="center" vertical="top" wrapText="1"/>
    </xf>
    <xf numFmtId="0" fontId="102" fillId="0" borderId="23" xfId="0" applyFont="1" applyBorder="1" applyAlignment="1">
      <alignment horizontal="center" vertical="top" wrapText="1"/>
    </xf>
    <xf numFmtId="0" fontId="102" fillId="0" borderId="20" xfId="0" applyFont="1" applyBorder="1" applyAlignment="1">
      <alignment horizontal="center" vertical="top" wrapText="1"/>
    </xf>
    <xf numFmtId="0" fontId="102" fillId="0" borderId="0" xfId="0" applyFont="1" applyBorder="1" applyAlignment="1">
      <alignment horizontal="center" vertical="top" wrapText="1"/>
    </xf>
    <xf numFmtId="0" fontId="102" fillId="0" borderId="25" xfId="0" applyFont="1" applyBorder="1" applyAlignment="1">
      <alignment horizontal="center" vertical="top" wrapText="1"/>
    </xf>
    <xf numFmtId="0" fontId="122" fillId="0" borderId="0" xfId="0" applyFont="1" applyBorder="1" applyAlignment="1">
      <alignment horizontal="left" vertical="center" wrapText="1"/>
    </xf>
    <xf numFmtId="0" fontId="101" fillId="0" borderId="0" xfId="0" applyFont="1" applyBorder="1" applyAlignment="1">
      <alignment horizontal="center" vertical="top"/>
    </xf>
    <xf numFmtId="0" fontId="105" fillId="0" borderId="0" xfId="0" applyFont="1" applyAlignment="1">
      <alignment horizontal="center" vertical="center"/>
    </xf>
    <xf numFmtId="0" fontId="105" fillId="0" borderId="0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 wrapText="1"/>
    </xf>
    <xf numFmtId="0" fontId="14" fillId="0" borderId="11" xfId="0" applyFont="1" applyBorder="1" applyAlignment="1">
      <alignment horizontal="center" vertical="top" wrapText="1"/>
    </xf>
    <xf numFmtId="0" fontId="14" fillId="0" borderId="19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14" fillId="0" borderId="11" xfId="0" applyFont="1" applyBorder="1" applyAlignment="1">
      <alignment horizontal="center" vertical="top"/>
    </xf>
    <xf numFmtId="0" fontId="2" fillId="33" borderId="11" xfId="0" applyFont="1" applyFill="1" applyBorder="1" applyAlignment="1">
      <alignment horizontal="center" wrapText="1"/>
    </xf>
    <xf numFmtId="0" fontId="15" fillId="33" borderId="0" xfId="0" applyFont="1" applyFill="1" applyAlignment="1">
      <alignment horizontal="center" wrapText="1"/>
    </xf>
    <xf numFmtId="0" fontId="6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0" fillId="33" borderId="0" xfId="0" applyFont="1" applyFill="1" applyAlignment="1">
      <alignment horizontal="center"/>
    </xf>
    <xf numFmtId="0" fontId="3" fillId="33" borderId="0" xfId="0" applyFont="1" applyFill="1" applyAlignment="1">
      <alignment horizontal="right"/>
    </xf>
    <xf numFmtId="0" fontId="0" fillId="34" borderId="0" xfId="0" applyFont="1" applyFill="1" applyAlignment="1">
      <alignment horizontal="center"/>
    </xf>
    <xf numFmtId="0" fontId="2" fillId="33" borderId="0" xfId="0" applyFont="1" applyFill="1" applyBorder="1" applyAlignment="1">
      <alignment horizontal="right"/>
    </xf>
    <xf numFmtId="0" fontId="2" fillId="33" borderId="14" xfId="0" applyFont="1" applyFill="1" applyBorder="1" applyAlignment="1">
      <alignment horizontal="center" vertical="top" wrapText="1"/>
    </xf>
    <xf numFmtId="0" fontId="2" fillId="33" borderId="18" xfId="0" applyFont="1" applyFill="1" applyBorder="1" applyAlignment="1">
      <alignment horizontal="center" vertical="top" wrapText="1"/>
    </xf>
    <xf numFmtId="0" fontId="2" fillId="33" borderId="15" xfId="0" applyFont="1" applyFill="1" applyBorder="1" applyAlignment="1">
      <alignment horizontal="center" vertical="top" wrapText="1"/>
    </xf>
    <xf numFmtId="0" fontId="2" fillId="33" borderId="0" xfId="0" applyFont="1" applyFill="1" applyAlignment="1">
      <alignment horizontal="left"/>
    </xf>
    <xf numFmtId="0" fontId="2" fillId="33" borderId="21" xfId="0" applyFont="1" applyFill="1" applyBorder="1" applyAlignment="1">
      <alignment horizontal="center" vertical="top" wrapText="1"/>
    </xf>
    <xf numFmtId="0" fontId="2" fillId="33" borderId="17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 vertical="top" wrapText="1"/>
    </xf>
    <xf numFmtId="0" fontId="7" fillId="33" borderId="0" xfId="0" applyFont="1" applyFill="1" applyAlignment="1">
      <alignment horizontal="center" wrapText="1"/>
    </xf>
    <xf numFmtId="0" fontId="0" fillId="33" borderId="21" xfId="0" applyFont="1" applyFill="1" applyBorder="1" applyAlignment="1">
      <alignment horizontal="center" vertical="center"/>
    </xf>
    <xf numFmtId="0" fontId="0" fillId="33" borderId="22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25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33" borderId="24" xfId="0" applyFont="1" applyFill="1" applyBorder="1" applyAlignment="1">
      <alignment horizontal="center" vertical="center"/>
    </xf>
    <xf numFmtId="0" fontId="21" fillId="0" borderId="10" xfId="58" applyFont="1" applyBorder="1" applyAlignment="1">
      <alignment horizontal="center" vertical="top" wrapText="1"/>
      <protection/>
    </xf>
    <xf numFmtId="0" fontId="21" fillId="0" borderId="12" xfId="58" applyFont="1" applyBorder="1" applyAlignment="1">
      <alignment horizontal="center" vertical="top" wrapText="1"/>
      <protection/>
    </xf>
    <xf numFmtId="0" fontId="21" fillId="0" borderId="14" xfId="58" applyFont="1" applyBorder="1" applyAlignment="1">
      <alignment horizontal="center" vertical="top" wrapText="1"/>
      <protection/>
    </xf>
    <xf numFmtId="0" fontId="21" fillId="0" borderId="18" xfId="58" applyFont="1" applyBorder="1" applyAlignment="1">
      <alignment horizontal="center" vertical="top" wrapText="1"/>
      <protection/>
    </xf>
    <xf numFmtId="0" fontId="21" fillId="0" borderId="23" xfId="58" applyFont="1" applyBorder="1" applyAlignment="1">
      <alignment horizontal="center" vertical="top" wrapText="1"/>
      <protection/>
    </xf>
    <xf numFmtId="0" fontId="21" fillId="0" borderId="11" xfId="58" applyFont="1" applyBorder="1" applyAlignment="1">
      <alignment horizontal="center" vertical="top" wrapText="1"/>
      <protection/>
    </xf>
    <xf numFmtId="0" fontId="21" fillId="0" borderId="15" xfId="58" applyFont="1" applyBorder="1" applyAlignment="1">
      <alignment horizontal="center" vertical="top" wrapText="1"/>
      <protection/>
    </xf>
    <xf numFmtId="0" fontId="42" fillId="0" borderId="0" xfId="58" applyFont="1" applyAlignment="1">
      <alignment horizontal="center"/>
      <protection/>
    </xf>
    <xf numFmtId="0" fontId="17" fillId="0" borderId="11" xfId="58" applyFont="1" applyBorder="1" applyAlignment="1">
      <alignment horizontal="center" vertical="top" wrapText="1"/>
      <protection/>
    </xf>
    <xf numFmtId="0" fontId="21" fillId="0" borderId="21" xfId="58" applyFont="1" applyBorder="1" applyAlignment="1">
      <alignment horizontal="center" vertical="center" wrapText="1"/>
      <protection/>
    </xf>
    <xf numFmtId="0" fontId="21" fillId="0" borderId="22" xfId="58" applyFont="1" applyBorder="1" applyAlignment="1">
      <alignment horizontal="center" vertical="center" wrapText="1"/>
      <protection/>
    </xf>
    <xf numFmtId="0" fontId="21" fillId="0" borderId="23" xfId="58" applyFont="1" applyBorder="1" applyAlignment="1">
      <alignment horizontal="center" vertical="center" wrapText="1"/>
      <protection/>
    </xf>
    <xf numFmtId="0" fontId="21" fillId="0" borderId="20" xfId="58" applyFont="1" applyBorder="1" applyAlignment="1">
      <alignment horizontal="center" vertical="center" wrapText="1"/>
      <protection/>
    </xf>
    <xf numFmtId="0" fontId="21" fillId="0" borderId="0" xfId="58" applyFont="1" applyBorder="1" applyAlignment="1">
      <alignment horizontal="center" vertical="center" wrapText="1"/>
      <protection/>
    </xf>
    <xf numFmtId="0" fontId="21" fillId="0" borderId="25" xfId="58" applyFont="1" applyBorder="1" applyAlignment="1">
      <alignment horizontal="center" vertical="center" wrapText="1"/>
      <protection/>
    </xf>
    <xf numFmtId="0" fontId="21" fillId="0" borderId="17" xfId="58" applyFont="1" applyBorder="1" applyAlignment="1">
      <alignment horizontal="center" vertical="center" wrapText="1"/>
      <protection/>
    </xf>
    <xf numFmtId="0" fontId="21" fillId="0" borderId="16" xfId="58" applyFont="1" applyBorder="1" applyAlignment="1">
      <alignment horizontal="center" vertical="center" wrapText="1"/>
      <protection/>
    </xf>
    <xf numFmtId="0" fontId="21" fillId="0" borderId="24" xfId="58" applyFont="1" applyBorder="1" applyAlignment="1">
      <alignment horizontal="center" vertical="center" wrapText="1"/>
      <protection/>
    </xf>
    <xf numFmtId="0" fontId="28" fillId="0" borderId="0" xfId="58" applyFont="1" applyAlignment="1">
      <alignment horizontal="center"/>
      <protection/>
    </xf>
    <xf numFmtId="0" fontId="20" fillId="0" borderId="10" xfId="58" applyFont="1" applyBorder="1" applyAlignment="1">
      <alignment horizontal="center" vertical="top" wrapText="1"/>
      <protection/>
    </xf>
    <xf numFmtId="0" fontId="20" fillId="0" borderId="12" xfId="58" applyFont="1" applyBorder="1" applyAlignment="1">
      <alignment horizontal="center" vertical="top" wrapText="1"/>
      <protection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0" fillId="0" borderId="11" xfId="58" applyFont="1" applyBorder="1" applyAlignment="1">
      <alignment horizontal="center" vertical="top" wrapText="1"/>
      <protection/>
    </xf>
    <xf numFmtId="0" fontId="6" fillId="0" borderId="11" xfId="0" applyFont="1" applyBorder="1" applyAlignment="1">
      <alignment horizontal="center" vertical="top" wrapText="1"/>
    </xf>
    <xf numFmtId="0" fontId="17" fillId="0" borderId="14" xfId="58" applyFont="1" applyBorder="1" applyAlignment="1">
      <alignment horizontal="center" vertical="top" wrapText="1"/>
      <protection/>
    </xf>
    <xf numFmtId="0" fontId="17" fillId="0" borderId="18" xfId="58" applyFont="1" applyBorder="1" applyAlignment="1">
      <alignment horizontal="center" vertical="top" wrapText="1"/>
      <protection/>
    </xf>
    <xf numFmtId="0" fontId="19" fillId="0" borderId="14" xfId="58" applyFont="1" applyBorder="1" applyAlignment="1">
      <alignment horizontal="center" vertical="top" wrapText="1"/>
      <protection/>
    </xf>
    <xf numFmtId="0" fontId="19" fillId="0" borderId="18" xfId="58" applyFont="1" applyBorder="1" applyAlignment="1">
      <alignment horizontal="center" vertical="top" wrapText="1"/>
      <protection/>
    </xf>
    <xf numFmtId="0" fontId="19" fillId="0" borderId="15" xfId="58" applyFont="1" applyBorder="1" applyAlignment="1">
      <alignment horizontal="center" vertical="top" wrapText="1"/>
      <protection/>
    </xf>
    <xf numFmtId="0" fontId="19" fillId="0" borderId="10" xfId="58" applyFont="1" applyBorder="1" applyAlignment="1">
      <alignment horizontal="center" vertical="top" wrapText="1"/>
      <protection/>
    </xf>
    <xf numFmtId="0" fontId="19" fillId="0" borderId="12" xfId="58" applyFont="1" applyBorder="1" applyAlignment="1">
      <alignment horizontal="center" vertical="top" wrapText="1"/>
      <protection/>
    </xf>
    <xf numFmtId="49" fontId="18" fillId="0" borderId="21" xfId="58" applyNumberFormat="1" applyFont="1" applyBorder="1" applyAlignment="1">
      <alignment horizontal="center" vertical="center" wrapText="1"/>
      <protection/>
    </xf>
    <xf numFmtId="49" fontId="18" fillId="0" borderId="22" xfId="58" applyNumberFormat="1" applyFont="1" applyBorder="1" applyAlignment="1">
      <alignment horizontal="center" vertical="center" wrapText="1"/>
      <protection/>
    </xf>
    <xf numFmtId="49" fontId="18" fillId="0" borderId="23" xfId="58" applyNumberFormat="1" applyFont="1" applyBorder="1" applyAlignment="1">
      <alignment horizontal="center" vertical="center" wrapText="1"/>
      <protection/>
    </xf>
    <xf numFmtId="49" fontId="18" fillId="0" borderId="20" xfId="58" applyNumberFormat="1" applyFont="1" applyBorder="1" applyAlignment="1">
      <alignment horizontal="center" vertical="center" wrapText="1"/>
      <protection/>
    </xf>
    <xf numFmtId="49" fontId="18" fillId="0" borderId="0" xfId="58" applyNumberFormat="1" applyFont="1" applyBorder="1" applyAlignment="1">
      <alignment horizontal="center" vertical="center" wrapText="1"/>
      <protection/>
    </xf>
    <xf numFmtId="49" fontId="18" fillId="0" borderId="25" xfId="58" applyNumberFormat="1" applyFont="1" applyBorder="1" applyAlignment="1">
      <alignment horizontal="center" vertical="center" wrapText="1"/>
      <protection/>
    </xf>
    <xf numFmtId="49" fontId="18" fillId="0" borderId="17" xfId="58" applyNumberFormat="1" applyFont="1" applyBorder="1" applyAlignment="1">
      <alignment horizontal="center" vertical="center" wrapText="1"/>
      <protection/>
    </xf>
    <xf numFmtId="49" fontId="18" fillId="0" borderId="16" xfId="58" applyNumberFormat="1" applyFont="1" applyBorder="1" applyAlignment="1">
      <alignment horizontal="center" vertical="center" wrapText="1"/>
      <protection/>
    </xf>
    <xf numFmtId="49" fontId="18" fillId="0" borderId="24" xfId="58" applyNumberFormat="1" applyFont="1" applyBorder="1" applyAlignment="1">
      <alignment horizontal="center" vertical="center" wrapText="1"/>
      <protection/>
    </xf>
    <xf numFmtId="0" fontId="11" fillId="0" borderId="0" xfId="0" applyFont="1" applyAlignment="1">
      <alignment horizontal="justify" vertical="top" wrapText="1"/>
    </xf>
    <xf numFmtId="0" fontId="0" fillId="0" borderId="0" xfId="0" applyFont="1" applyAlignment="1">
      <alignment horizontal="justify" vertical="top" wrapText="1"/>
    </xf>
    <xf numFmtId="0" fontId="0" fillId="0" borderId="0" xfId="0" applyAlignment="1">
      <alignment wrapText="1"/>
    </xf>
    <xf numFmtId="0" fontId="19" fillId="0" borderId="10" xfId="58" applyFont="1" applyBorder="1" applyAlignment="1">
      <alignment horizontal="center" vertical="top"/>
      <protection/>
    </xf>
    <xf numFmtId="0" fontId="19" fillId="0" borderId="19" xfId="58" applyFont="1" applyBorder="1" applyAlignment="1">
      <alignment horizontal="center" vertical="top"/>
      <protection/>
    </xf>
    <xf numFmtId="0" fontId="19" fillId="0" borderId="12" xfId="58" applyFont="1" applyBorder="1" applyAlignment="1">
      <alignment horizontal="center" vertical="top"/>
      <protection/>
    </xf>
    <xf numFmtId="0" fontId="21" fillId="0" borderId="19" xfId="58" applyFont="1" applyBorder="1" applyAlignment="1">
      <alignment horizontal="center" vertical="top" wrapText="1"/>
      <protection/>
    </xf>
    <xf numFmtId="0" fontId="22" fillId="0" borderId="0" xfId="58" applyFont="1" applyAlignment="1">
      <alignment horizontal="center"/>
      <protection/>
    </xf>
    <xf numFmtId="0" fontId="21" fillId="0" borderId="20" xfId="58" applyFont="1" applyBorder="1" applyAlignment="1">
      <alignment horizontal="center" vertical="top" wrapText="1"/>
      <protection/>
    </xf>
    <xf numFmtId="0" fontId="21" fillId="0" borderId="25" xfId="58" applyFont="1" applyBorder="1" applyAlignment="1">
      <alignment horizontal="center" vertical="top" wrapText="1"/>
      <protection/>
    </xf>
    <xf numFmtId="0" fontId="19" fillId="0" borderId="14" xfId="58" applyFont="1" applyBorder="1" applyAlignment="1">
      <alignment horizontal="center" wrapText="1"/>
      <protection/>
    </xf>
    <xf numFmtId="0" fontId="19" fillId="0" borderId="18" xfId="58" applyFont="1" applyBorder="1" applyAlignment="1">
      <alignment horizontal="center" wrapText="1"/>
      <protection/>
    </xf>
    <xf numFmtId="0" fontId="19" fillId="0" borderId="15" xfId="58" applyFont="1" applyBorder="1" applyAlignment="1">
      <alignment horizontal="center" wrapText="1"/>
      <protection/>
    </xf>
    <xf numFmtId="0" fontId="21" fillId="0" borderId="21" xfId="58" applyFont="1" applyBorder="1" applyAlignment="1">
      <alignment horizontal="center" vertical="top" wrapText="1"/>
      <protection/>
    </xf>
    <xf numFmtId="0" fontId="19" fillId="0" borderId="11" xfId="58" applyFont="1" applyBorder="1" applyAlignment="1">
      <alignment horizontal="center" wrapText="1"/>
      <protection/>
    </xf>
    <xf numFmtId="0" fontId="16" fillId="0" borderId="16" xfId="62" applyFont="1" applyBorder="1" applyAlignment="1">
      <alignment horizontal="center"/>
      <protection/>
    </xf>
    <xf numFmtId="0" fontId="16" fillId="0" borderId="10" xfId="62" applyFont="1" applyBorder="1" applyAlignment="1">
      <alignment horizontal="center" vertical="top" wrapText="1"/>
      <protection/>
    </xf>
    <xf numFmtId="0" fontId="16" fillId="0" borderId="12" xfId="62" applyFont="1" applyBorder="1" applyAlignment="1">
      <alignment horizontal="center" vertical="top" wrapText="1"/>
      <protection/>
    </xf>
    <xf numFmtId="0" fontId="16" fillId="0" borderId="14" xfId="62" applyFont="1" applyBorder="1" applyAlignment="1">
      <alignment horizontal="center" vertical="top"/>
      <protection/>
    </xf>
    <xf numFmtId="0" fontId="16" fillId="0" borderId="18" xfId="62" applyFont="1" applyBorder="1" applyAlignment="1">
      <alignment horizontal="center" vertical="top"/>
      <protection/>
    </xf>
    <xf numFmtId="0" fontId="16" fillId="0" borderId="15" xfId="62" applyFont="1" applyBorder="1" applyAlignment="1">
      <alignment horizontal="center" vertical="top"/>
      <protection/>
    </xf>
    <xf numFmtId="0" fontId="16" fillId="0" borderId="21" xfId="62" applyFont="1" applyBorder="1" applyAlignment="1">
      <alignment horizontal="center" vertical="top" wrapText="1"/>
      <protection/>
    </xf>
    <xf numFmtId="0" fontId="16" fillId="0" borderId="22" xfId="62" applyFont="1" applyBorder="1" applyAlignment="1">
      <alignment horizontal="center" vertical="top" wrapText="1"/>
      <protection/>
    </xf>
    <xf numFmtId="0" fontId="16" fillId="0" borderId="23" xfId="62" applyFont="1" applyBorder="1" applyAlignment="1">
      <alignment horizontal="center" vertical="top" wrapText="1"/>
      <protection/>
    </xf>
    <xf numFmtId="0" fontId="16" fillId="0" borderId="17" xfId="62" applyFont="1" applyBorder="1" applyAlignment="1">
      <alignment horizontal="center" vertical="top" wrapText="1"/>
      <protection/>
    </xf>
    <xf numFmtId="0" fontId="16" fillId="0" borderId="16" xfId="62" applyFont="1" applyBorder="1" applyAlignment="1">
      <alignment horizontal="center" vertical="top" wrapText="1"/>
      <protection/>
    </xf>
    <xf numFmtId="0" fontId="16" fillId="0" borderId="24" xfId="62" applyFont="1" applyBorder="1" applyAlignment="1">
      <alignment horizontal="center" vertical="top" wrapText="1"/>
      <protection/>
    </xf>
    <xf numFmtId="0" fontId="16" fillId="0" borderId="14" xfId="62" applyFont="1" applyBorder="1" applyAlignment="1">
      <alignment horizontal="center" vertical="top" wrapText="1"/>
      <protection/>
    </xf>
    <xf numFmtId="0" fontId="16" fillId="0" borderId="18" xfId="62" applyFont="1" applyBorder="1" applyAlignment="1">
      <alignment horizontal="center" vertical="top" wrapText="1"/>
      <protection/>
    </xf>
    <xf numFmtId="0" fontId="16" fillId="0" borderId="15" xfId="62" applyFont="1" applyBorder="1" applyAlignment="1">
      <alignment horizontal="center" vertical="top" wrapText="1"/>
      <protection/>
    </xf>
    <xf numFmtId="0" fontId="2" fillId="0" borderId="14" xfId="62" applyFont="1" applyBorder="1" applyAlignment="1">
      <alignment horizontal="center"/>
      <protection/>
    </xf>
    <xf numFmtId="0" fontId="2" fillId="0" borderId="15" xfId="62" applyFont="1" applyBorder="1" applyAlignment="1">
      <alignment horizontal="center"/>
      <protection/>
    </xf>
    <xf numFmtId="0" fontId="7" fillId="0" borderId="14" xfId="62" applyFont="1" applyBorder="1" applyAlignment="1">
      <alignment horizontal="center" vertical="top" wrapText="1"/>
      <protection/>
    </xf>
    <xf numFmtId="0" fontId="7" fillId="0" borderId="15" xfId="62" applyFont="1" applyBorder="1" applyAlignment="1">
      <alignment horizontal="center" vertical="top" wrapText="1"/>
      <protection/>
    </xf>
    <xf numFmtId="0" fontId="3" fillId="0" borderId="0" xfId="62" applyFont="1" applyAlignment="1">
      <alignment horizontal="right"/>
      <protection/>
    </xf>
    <xf numFmtId="0" fontId="4" fillId="0" borderId="0" xfId="62" applyFont="1" applyAlignment="1">
      <alignment horizontal="center"/>
      <protection/>
    </xf>
    <xf numFmtId="0" fontId="5" fillId="0" borderId="0" xfId="62" applyFont="1" applyAlignment="1">
      <alignment horizontal="center"/>
      <protection/>
    </xf>
    <xf numFmtId="0" fontId="2" fillId="0" borderId="0" xfId="62" applyFont="1" applyAlignment="1">
      <alignment horizontal="left"/>
      <protection/>
    </xf>
    <xf numFmtId="0" fontId="2" fillId="0" borderId="0" xfId="61" applyFont="1" applyAlignment="1">
      <alignment horizontal="center"/>
      <protection/>
    </xf>
    <xf numFmtId="0" fontId="11" fillId="0" borderId="0" xfId="61" applyFont="1" applyAlignment="1">
      <alignment horizontal="center"/>
      <protection/>
    </xf>
    <xf numFmtId="0" fontId="2" fillId="0" borderId="0" xfId="61" applyFont="1" applyAlignment="1">
      <alignment horizontal="left"/>
      <protection/>
    </xf>
    <xf numFmtId="0" fontId="5" fillId="0" borderId="0" xfId="61" applyFont="1" applyAlignment="1">
      <alignment horizontal="center" wrapText="1"/>
      <protection/>
    </xf>
    <xf numFmtId="0" fontId="2" fillId="0" borderId="11" xfId="61" applyFont="1" applyBorder="1" applyAlignment="1">
      <alignment horizontal="center" vertical="center"/>
      <protection/>
    </xf>
    <xf numFmtId="0" fontId="0" fillId="0" borderId="0" xfId="61" applyFont="1">
      <alignment/>
      <protection/>
    </xf>
    <xf numFmtId="0" fontId="0" fillId="0" borderId="21" xfId="61" applyFont="1" applyBorder="1" applyAlignment="1">
      <alignment horizontal="center" vertical="center"/>
      <protection/>
    </xf>
    <xf numFmtId="0" fontId="0" fillId="0" borderId="22" xfId="61" applyFont="1" applyBorder="1" applyAlignment="1">
      <alignment horizontal="center" vertical="center"/>
      <protection/>
    </xf>
    <xf numFmtId="0" fontId="0" fillId="0" borderId="23" xfId="61" applyFont="1" applyBorder="1" applyAlignment="1">
      <alignment horizontal="center" vertical="center"/>
      <protection/>
    </xf>
    <xf numFmtId="0" fontId="0" fillId="0" borderId="20" xfId="61" applyFont="1" applyBorder="1" applyAlignment="1">
      <alignment horizontal="center" vertical="center"/>
      <protection/>
    </xf>
    <xf numFmtId="0" fontId="0" fillId="0" borderId="0" xfId="61" applyFont="1" applyBorder="1" applyAlignment="1">
      <alignment horizontal="center" vertical="center"/>
      <protection/>
    </xf>
    <xf numFmtId="0" fontId="0" fillId="0" borderId="25" xfId="61" applyFont="1" applyBorder="1" applyAlignment="1">
      <alignment horizontal="center" vertical="center"/>
      <protection/>
    </xf>
    <xf numFmtId="0" fontId="0" fillId="0" borderId="17" xfId="61" applyFont="1" applyBorder="1" applyAlignment="1">
      <alignment horizontal="center" vertical="center"/>
      <protection/>
    </xf>
    <xf numFmtId="0" fontId="0" fillId="0" borderId="16" xfId="61" applyFont="1" applyBorder="1" applyAlignment="1">
      <alignment horizontal="center" vertical="center"/>
      <protection/>
    </xf>
    <xf numFmtId="0" fontId="0" fillId="0" borderId="24" xfId="61" applyFont="1" applyBorder="1" applyAlignment="1">
      <alignment horizontal="center" vertical="center"/>
      <protection/>
    </xf>
    <xf numFmtId="0" fontId="34" fillId="0" borderId="0" xfId="0" applyFont="1" applyAlignment="1">
      <alignment/>
    </xf>
    <xf numFmtId="0" fontId="99" fillId="0" borderId="11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97" fillId="0" borderId="11" xfId="0" applyFont="1" applyBorder="1" applyAlignment="1">
      <alignment horizontal="right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1" xfId="57"/>
    <cellStyle name="Normal 2" xfId="58"/>
    <cellStyle name="Normal 2 2" xfId="59"/>
    <cellStyle name="Normal 2 3" xfId="60"/>
    <cellStyle name="Normal 3" xfId="61"/>
    <cellStyle name="Normal 3 2" xfId="62"/>
    <cellStyle name="Normal 4" xfId="63"/>
    <cellStyle name="Normal 5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styles" Target="styles.xml" /><Relationship Id="rId73" Type="http://schemas.openxmlformats.org/officeDocument/2006/relationships/sharedStrings" Target="sharedStrings.xml" /><Relationship Id="rId7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19050</xdr:colOff>
      <xdr:row>0</xdr:row>
      <xdr:rowOff>152400</xdr:rowOff>
    </xdr:from>
    <xdr:ext cx="10001250" cy="4638675"/>
    <xdr:sp>
      <xdr:nvSpPr>
        <xdr:cNvPr id="1" name="Rectangle 1"/>
        <xdr:cNvSpPr>
          <a:spLocks/>
        </xdr:cNvSpPr>
      </xdr:nvSpPr>
      <xdr:spPr>
        <a:xfrm>
          <a:off x="19050" y="152400"/>
          <a:ext cx="10001250" cy="463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1" i="0" u="none" baseline="0"/>
            <a:t>Annual Work Plan &amp; Budget
</a:t>
          </a:r>
          <a:r>
            <a:rPr lang="en-US" cap="none" sz="5400" b="1" i="0" u="none" baseline="0"/>
            <a:t>2020-21
</a:t>
          </a:r>
          <a:r>
            <a:rPr lang="en-US" cap="none" sz="5400" b="1" i="0" u="none" baseline="0"/>
            <a:t>
</a:t>
          </a:r>
          <a:r>
            <a:rPr lang="en-US" cap="none" sz="4400" b="1" i="0" u="none" baseline="0"/>
            <a:t>State-</a:t>
          </a:r>
          <a:r>
            <a:rPr lang="en-US" cap="none" sz="4400" b="1" i="0" u="none" baseline="0"/>
            <a:t> NAGALAND
</a:t>
          </a:r>
          <a:r>
            <a:rPr lang="en-US" cap="none" sz="4400" b="1" i="0" u="none" baseline="0"/>
            <a:t>Date of Submission ________</a:t>
          </a:r>
          <a:r>
            <a:rPr lang="en-US" cap="none" sz="4400" b="1" i="0" u="none" baseline="0"/>
            <a:t>
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3</xdr:row>
      <xdr:rowOff>57150</xdr:rowOff>
    </xdr:from>
    <xdr:ext cx="5610225" cy="2619375"/>
    <xdr:sp>
      <xdr:nvSpPr>
        <xdr:cNvPr id="1" name="Rectangle 1"/>
        <xdr:cNvSpPr>
          <a:spLocks/>
        </xdr:cNvSpPr>
      </xdr:nvSpPr>
      <xdr:spPr>
        <a:xfrm>
          <a:off x="0" y="542925"/>
          <a:ext cx="5610225" cy="2619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1" i="0" u="none" baseline="0"/>
            <a:t>Performance during 
</a:t>
          </a:r>
          <a:r>
            <a:rPr lang="en-US" cap="none" sz="5400" b="1" i="0" u="none" baseline="0"/>
            <a:t>2020-21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hyperlink" Target="mailto:nagalandmdm@gmail.com" TargetMode="External" /><Relationship Id="rId2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7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8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9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0.bin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30:A130"/>
  <sheetViews>
    <sheetView view="pageBreakPreview" zoomScaleSheetLayoutView="100" zoomScalePageLayoutView="0" workbookViewId="0" topLeftCell="A1">
      <selection activeCell="C38" sqref="C38"/>
    </sheetView>
  </sheetViews>
  <sheetFormatPr defaultColWidth="9.140625" defaultRowHeight="12.75"/>
  <cols>
    <col min="15" max="15" width="12.421875" style="0" customWidth="1"/>
  </cols>
  <sheetData>
    <row r="130" ht="12">
      <c r="A130" t="s">
        <v>700</v>
      </c>
    </row>
  </sheetData>
  <sheetProtection/>
  <printOptions horizontalCentered="1"/>
  <pageMargins left="0.7086614173228347" right="0.7086614173228347" top="0.9" bottom="0" header="0.76" footer="0.31496062992125984"/>
  <pageSetup fitToHeight="1" fitToWidth="1" horizontalDpi="600" verticalDpi="600" orientation="landscape" paperSize="9" scale="8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8"/>
  <sheetViews>
    <sheetView view="pageBreakPreview" zoomScale="90" zoomScaleSheetLayoutView="90" zoomScalePageLayoutView="0" workbookViewId="0" topLeftCell="A4">
      <selection activeCell="C38" sqref="C38"/>
    </sheetView>
  </sheetViews>
  <sheetFormatPr defaultColWidth="9.140625" defaultRowHeight="12.75"/>
  <cols>
    <col min="1" max="1" width="7.57421875" style="0" customWidth="1"/>
    <col min="2" max="2" width="12.28125" style="0" customWidth="1"/>
    <col min="3" max="3" width="10.28125" style="0" customWidth="1"/>
    <col min="5" max="5" width="9.57421875" style="0" customWidth="1"/>
    <col min="6" max="6" width="7.57421875" style="0" customWidth="1"/>
    <col min="7" max="7" width="8.421875" style="0" customWidth="1"/>
    <col min="8" max="8" width="10.57421875" style="0" customWidth="1"/>
    <col min="9" max="9" width="9.8515625" style="0" customWidth="1"/>
    <col min="12" max="12" width="7.57421875" style="0" customWidth="1"/>
    <col min="13" max="13" width="12.28125" style="0" customWidth="1"/>
    <col min="14" max="14" width="17.57421875" style="0" customWidth="1"/>
  </cols>
  <sheetData>
    <row r="1" spans="4:13" ht="12.75" customHeight="1">
      <c r="D1" s="744"/>
      <c r="E1" s="744"/>
      <c r="F1" s="744"/>
      <c r="G1" s="744"/>
      <c r="H1" s="744"/>
      <c r="I1" s="744"/>
      <c r="J1" s="744"/>
      <c r="K1" s="1"/>
      <c r="M1" s="107" t="s">
        <v>84</v>
      </c>
    </row>
    <row r="2" spans="1:14" ht="15">
      <c r="A2" s="815" t="s">
        <v>0</v>
      </c>
      <c r="B2" s="815"/>
      <c r="C2" s="815"/>
      <c r="D2" s="815"/>
      <c r="E2" s="815"/>
      <c r="F2" s="815"/>
      <c r="G2" s="815"/>
      <c r="H2" s="815"/>
      <c r="I2" s="815"/>
      <c r="J2" s="815"/>
      <c r="K2" s="815"/>
      <c r="L2" s="815"/>
      <c r="M2" s="815"/>
      <c r="N2" s="815"/>
    </row>
    <row r="3" spans="1:14" ht="19.5">
      <c r="A3" s="748" t="s">
        <v>790</v>
      </c>
      <c r="B3" s="748"/>
      <c r="C3" s="748"/>
      <c r="D3" s="748"/>
      <c r="E3" s="748"/>
      <c r="F3" s="748"/>
      <c r="G3" s="748"/>
      <c r="H3" s="748"/>
      <c r="I3" s="748"/>
      <c r="J3" s="748"/>
      <c r="K3" s="748"/>
      <c r="L3" s="748"/>
      <c r="M3" s="748"/>
      <c r="N3" s="748"/>
    </row>
    <row r="4" ht="11.25" customHeight="1"/>
    <row r="5" spans="1:14" ht="15">
      <c r="A5" s="749" t="s">
        <v>797</v>
      </c>
      <c r="B5" s="749"/>
      <c r="C5" s="749"/>
      <c r="D5" s="749"/>
      <c r="E5" s="749"/>
      <c r="F5" s="749"/>
      <c r="G5" s="749"/>
      <c r="H5" s="749"/>
      <c r="I5" s="749"/>
      <c r="J5" s="749"/>
      <c r="K5" s="749"/>
      <c r="L5" s="749"/>
      <c r="M5" s="749"/>
      <c r="N5" s="749"/>
    </row>
    <row r="7" spans="1:14" ht="12.75">
      <c r="A7" s="750" t="s">
        <v>780</v>
      </c>
      <c r="B7" s="750"/>
      <c r="L7" s="810" t="s">
        <v>844</v>
      </c>
      <c r="M7" s="810"/>
      <c r="N7" s="810"/>
    </row>
    <row r="8" spans="1:14" ht="15.75" customHeight="1">
      <c r="A8" s="811" t="s">
        <v>2</v>
      </c>
      <c r="B8" s="811" t="s">
        <v>3</v>
      </c>
      <c r="C8" s="711" t="s">
        <v>4</v>
      </c>
      <c r="D8" s="711"/>
      <c r="E8" s="711"/>
      <c r="F8" s="711"/>
      <c r="G8" s="711"/>
      <c r="H8" s="711" t="s">
        <v>97</v>
      </c>
      <c r="I8" s="711"/>
      <c r="J8" s="711"/>
      <c r="K8" s="711"/>
      <c r="L8" s="711"/>
      <c r="M8" s="811" t="s">
        <v>127</v>
      </c>
      <c r="N8" s="738" t="s">
        <v>128</v>
      </c>
    </row>
    <row r="9" spans="1:19" ht="51.75">
      <c r="A9" s="812"/>
      <c r="B9" s="812"/>
      <c r="C9" s="5" t="s">
        <v>5</v>
      </c>
      <c r="D9" s="5" t="s">
        <v>6</v>
      </c>
      <c r="E9" s="5" t="s">
        <v>349</v>
      </c>
      <c r="F9" s="5" t="s">
        <v>95</v>
      </c>
      <c r="G9" s="5" t="s">
        <v>199</v>
      </c>
      <c r="H9" s="5" t="s">
        <v>5</v>
      </c>
      <c r="I9" s="5" t="s">
        <v>6</v>
      </c>
      <c r="J9" s="5" t="s">
        <v>349</v>
      </c>
      <c r="K9" s="5" t="s">
        <v>95</v>
      </c>
      <c r="L9" s="5" t="s">
        <v>198</v>
      </c>
      <c r="M9" s="812"/>
      <c r="N9" s="738"/>
      <c r="R9" s="12"/>
      <c r="S9" s="12"/>
    </row>
    <row r="10" spans="1:14" s="14" customFormat="1" ht="12.75">
      <c r="A10" s="5">
        <v>1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  <c r="G10" s="5">
        <v>7</v>
      </c>
      <c r="H10" s="5">
        <v>8</v>
      </c>
      <c r="I10" s="5">
        <v>9</v>
      </c>
      <c r="J10" s="5">
        <v>10</v>
      </c>
      <c r="K10" s="5">
        <v>11</v>
      </c>
      <c r="L10" s="5">
        <v>12</v>
      </c>
      <c r="M10" s="5">
        <v>13</v>
      </c>
      <c r="N10" s="5">
        <v>14</v>
      </c>
    </row>
    <row r="11" spans="1:14" ht="12">
      <c r="A11" s="18">
        <v>1</v>
      </c>
      <c r="B11" s="19" t="s">
        <v>746</v>
      </c>
      <c r="C11" s="96">
        <v>141</v>
      </c>
      <c r="D11" s="9">
        <v>0</v>
      </c>
      <c r="E11" s="9">
        <v>0</v>
      </c>
      <c r="F11" s="9">
        <v>0</v>
      </c>
      <c r="G11" s="96">
        <v>141</v>
      </c>
      <c r="H11" s="96">
        <v>141</v>
      </c>
      <c r="I11" s="9">
        <v>0</v>
      </c>
      <c r="J11" s="9">
        <v>0</v>
      </c>
      <c r="K11" s="9">
        <v>0</v>
      </c>
      <c r="L11" s="96">
        <v>141</v>
      </c>
      <c r="M11" s="19">
        <f>G11-L11</f>
        <v>0</v>
      </c>
      <c r="N11" s="9"/>
    </row>
    <row r="12" spans="1:14" ht="12">
      <c r="A12" s="18">
        <v>2</v>
      </c>
      <c r="B12" s="19" t="s">
        <v>747</v>
      </c>
      <c r="C12" s="96">
        <v>47</v>
      </c>
      <c r="D12" s="9">
        <v>0</v>
      </c>
      <c r="E12" s="9">
        <v>0</v>
      </c>
      <c r="F12" s="9">
        <v>0</v>
      </c>
      <c r="G12" s="96">
        <v>47</v>
      </c>
      <c r="H12" s="96">
        <v>47</v>
      </c>
      <c r="I12" s="9">
        <v>0</v>
      </c>
      <c r="J12" s="9">
        <v>0</v>
      </c>
      <c r="K12" s="9">
        <v>0</v>
      </c>
      <c r="L12" s="96">
        <v>47</v>
      </c>
      <c r="M12" s="19">
        <f aca="true" t="shared" si="0" ref="M12:M22">G12-L12</f>
        <v>0</v>
      </c>
      <c r="N12" s="9"/>
    </row>
    <row r="13" spans="1:14" ht="49.5">
      <c r="A13" s="18">
        <v>3</v>
      </c>
      <c r="B13" s="19" t="s">
        <v>748</v>
      </c>
      <c r="C13" s="96">
        <v>65</v>
      </c>
      <c r="D13" s="9">
        <v>0</v>
      </c>
      <c r="E13" s="9">
        <v>0</v>
      </c>
      <c r="F13" s="9">
        <v>0</v>
      </c>
      <c r="G13" s="96">
        <v>65</v>
      </c>
      <c r="H13" s="96">
        <v>63</v>
      </c>
      <c r="I13" s="9">
        <v>0</v>
      </c>
      <c r="J13" s="9">
        <v>0</v>
      </c>
      <c r="K13" s="9">
        <v>0</v>
      </c>
      <c r="L13" s="96">
        <v>63</v>
      </c>
      <c r="M13" s="19">
        <f t="shared" si="0"/>
        <v>2</v>
      </c>
      <c r="N13" s="157" t="s">
        <v>910</v>
      </c>
    </row>
    <row r="14" spans="1:14" ht="12">
      <c r="A14" s="18">
        <v>4</v>
      </c>
      <c r="B14" s="19" t="s">
        <v>749</v>
      </c>
      <c r="C14" s="96">
        <v>26</v>
      </c>
      <c r="D14" s="9">
        <v>0</v>
      </c>
      <c r="E14" s="9">
        <v>0</v>
      </c>
      <c r="F14" s="9">
        <v>0</v>
      </c>
      <c r="G14" s="96">
        <v>26</v>
      </c>
      <c r="H14" s="96">
        <v>26</v>
      </c>
      <c r="I14" s="9">
        <v>0</v>
      </c>
      <c r="J14" s="9">
        <v>0</v>
      </c>
      <c r="K14" s="9">
        <v>0</v>
      </c>
      <c r="L14" s="96">
        <v>26</v>
      </c>
      <c r="M14" s="19">
        <f t="shared" si="0"/>
        <v>0</v>
      </c>
      <c r="N14" s="9"/>
    </row>
    <row r="15" spans="1:14" ht="12">
      <c r="A15" s="18">
        <v>5</v>
      </c>
      <c r="B15" s="19" t="s">
        <v>750</v>
      </c>
      <c r="C15" s="96">
        <v>75</v>
      </c>
      <c r="D15" s="9">
        <v>0</v>
      </c>
      <c r="E15" s="9">
        <v>0</v>
      </c>
      <c r="F15" s="9">
        <v>0</v>
      </c>
      <c r="G15" s="96">
        <v>75</v>
      </c>
      <c r="H15" s="96">
        <v>75</v>
      </c>
      <c r="I15" s="9">
        <v>0</v>
      </c>
      <c r="J15" s="9">
        <v>0</v>
      </c>
      <c r="K15" s="9">
        <v>0</v>
      </c>
      <c r="L15" s="96">
        <v>75</v>
      </c>
      <c r="M15" s="19">
        <f t="shared" si="0"/>
        <v>0</v>
      </c>
      <c r="N15" s="9"/>
    </row>
    <row r="16" spans="1:14" ht="12">
      <c r="A16" s="18">
        <v>6</v>
      </c>
      <c r="B16" s="19" t="s">
        <v>751</v>
      </c>
      <c r="C16" s="96">
        <v>68</v>
      </c>
      <c r="D16" s="9">
        <v>0</v>
      </c>
      <c r="E16" s="9">
        <v>0</v>
      </c>
      <c r="F16" s="9">
        <v>0</v>
      </c>
      <c r="G16" s="96">
        <v>68</v>
      </c>
      <c r="H16" s="96">
        <v>68</v>
      </c>
      <c r="I16" s="9">
        <v>0</v>
      </c>
      <c r="J16" s="9">
        <v>0</v>
      </c>
      <c r="K16" s="9">
        <v>0</v>
      </c>
      <c r="L16" s="96">
        <v>68</v>
      </c>
      <c r="M16" s="19">
        <f t="shared" si="0"/>
        <v>0</v>
      </c>
      <c r="N16" s="9"/>
    </row>
    <row r="17" spans="1:14" ht="12">
      <c r="A17" s="18">
        <v>7</v>
      </c>
      <c r="B17" s="19" t="s">
        <v>752</v>
      </c>
      <c r="C17" s="96">
        <v>49</v>
      </c>
      <c r="D17" s="9">
        <v>0</v>
      </c>
      <c r="E17" s="9">
        <v>0</v>
      </c>
      <c r="F17" s="9">
        <v>0</v>
      </c>
      <c r="G17" s="96">
        <v>49</v>
      </c>
      <c r="H17" s="96">
        <v>49</v>
      </c>
      <c r="I17" s="9">
        <v>0</v>
      </c>
      <c r="J17" s="9">
        <v>0</v>
      </c>
      <c r="K17" s="9">
        <v>0</v>
      </c>
      <c r="L17" s="96">
        <v>49</v>
      </c>
      <c r="M17" s="19">
        <f t="shared" si="0"/>
        <v>0</v>
      </c>
      <c r="N17" s="9"/>
    </row>
    <row r="18" spans="1:14" ht="12">
      <c r="A18" s="18">
        <v>8</v>
      </c>
      <c r="B18" s="19" t="s">
        <v>753</v>
      </c>
      <c r="C18" s="96">
        <v>45</v>
      </c>
      <c r="D18" s="9">
        <v>0</v>
      </c>
      <c r="E18" s="9">
        <v>0</v>
      </c>
      <c r="F18" s="9">
        <v>0</v>
      </c>
      <c r="G18" s="96">
        <v>45</v>
      </c>
      <c r="H18" s="96">
        <v>45</v>
      </c>
      <c r="I18" s="9">
        <v>0</v>
      </c>
      <c r="J18" s="9">
        <v>0</v>
      </c>
      <c r="K18" s="9">
        <v>0</v>
      </c>
      <c r="L18" s="96">
        <v>45</v>
      </c>
      <c r="M18" s="19">
        <f t="shared" si="0"/>
        <v>0</v>
      </c>
      <c r="N18" s="9"/>
    </row>
    <row r="19" spans="1:14" ht="12">
      <c r="A19" s="18">
        <v>9</v>
      </c>
      <c r="B19" s="19" t="s">
        <v>754</v>
      </c>
      <c r="C19" s="96">
        <v>55</v>
      </c>
      <c r="D19" s="9">
        <v>0</v>
      </c>
      <c r="E19" s="9">
        <v>0</v>
      </c>
      <c r="F19" s="9">
        <v>0</v>
      </c>
      <c r="G19" s="96">
        <v>55</v>
      </c>
      <c r="H19" s="96">
        <v>55</v>
      </c>
      <c r="I19" s="9">
        <v>0</v>
      </c>
      <c r="J19" s="9">
        <v>0</v>
      </c>
      <c r="K19" s="9">
        <v>0</v>
      </c>
      <c r="L19" s="96">
        <v>55</v>
      </c>
      <c r="M19" s="19">
        <f t="shared" si="0"/>
        <v>0</v>
      </c>
      <c r="N19" s="9"/>
    </row>
    <row r="20" spans="1:14" ht="12">
      <c r="A20" s="18">
        <v>10</v>
      </c>
      <c r="B20" s="19" t="s">
        <v>755</v>
      </c>
      <c r="C20" s="96">
        <v>37</v>
      </c>
      <c r="D20" s="9">
        <v>0</v>
      </c>
      <c r="E20" s="9">
        <v>0</v>
      </c>
      <c r="F20" s="9">
        <v>0</v>
      </c>
      <c r="G20" s="96">
        <v>37</v>
      </c>
      <c r="H20" s="96">
        <v>37</v>
      </c>
      <c r="I20" s="9">
        <v>0</v>
      </c>
      <c r="J20" s="9">
        <v>0</v>
      </c>
      <c r="K20" s="9">
        <v>0</v>
      </c>
      <c r="L20" s="96">
        <v>37</v>
      </c>
      <c r="M20" s="19">
        <f t="shared" si="0"/>
        <v>0</v>
      </c>
      <c r="N20" s="9"/>
    </row>
    <row r="21" spans="1:14" ht="12">
      <c r="A21" s="18">
        <v>11</v>
      </c>
      <c r="B21" s="19" t="s">
        <v>756</v>
      </c>
      <c r="C21" s="96">
        <v>90</v>
      </c>
      <c r="D21" s="9">
        <v>0</v>
      </c>
      <c r="E21" s="9">
        <v>0</v>
      </c>
      <c r="F21" s="9">
        <v>0</v>
      </c>
      <c r="G21" s="96">
        <v>90</v>
      </c>
      <c r="H21" s="96">
        <v>90</v>
      </c>
      <c r="I21" s="9">
        <v>0</v>
      </c>
      <c r="J21" s="9">
        <v>0</v>
      </c>
      <c r="K21" s="9">
        <v>0</v>
      </c>
      <c r="L21" s="96">
        <v>90</v>
      </c>
      <c r="M21" s="19">
        <f t="shared" si="0"/>
        <v>0</v>
      </c>
      <c r="N21" s="9"/>
    </row>
    <row r="22" spans="1:14" ht="12.75">
      <c r="A22" s="701" t="s">
        <v>15</v>
      </c>
      <c r="B22" s="703"/>
      <c r="C22" s="326">
        <f>SUM(C11:C21)</f>
        <v>698</v>
      </c>
      <c r="D22" s="9">
        <v>0</v>
      </c>
      <c r="E22" s="9">
        <v>0</v>
      </c>
      <c r="F22" s="9">
        <v>0</v>
      </c>
      <c r="G22" s="326">
        <f>SUM(G11:G21)</f>
        <v>698</v>
      </c>
      <c r="H22" s="326">
        <f>SUM(H11:H21)</f>
        <v>696</v>
      </c>
      <c r="I22" s="9">
        <v>0</v>
      </c>
      <c r="J22" s="9">
        <v>0</v>
      </c>
      <c r="K22" s="9">
        <v>0</v>
      </c>
      <c r="L22" s="326">
        <f>SUM(L11:L21)</f>
        <v>696</v>
      </c>
      <c r="M22" s="29">
        <f t="shared" si="0"/>
        <v>2</v>
      </c>
      <c r="N22" s="9"/>
    </row>
    <row r="23" spans="1:14" ht="12.75">
      <c r="A23" s="11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</row>
    <row r="24" ht="12">
      <c r="A24" s="10" t="s">
        <v>7</v>
      </c>
    </row>
    <row r="25" ht="12">
      <c r="A25" t="s">
        <v>8</v>
      </c>
    </row>
    <row r="26" spans="1:14" ht="12.75">
      <c r="A26" t="s">
        <v>9</v>
      </c>
      <c r="L26" s="11" t="s">
        <v>10</v>
      </c>
      <c r="M26" s="11"/>
      <c r="N26" s="11" t="s">
        <v>10</v>
      </c>
    </row>
    <row r="27" spans="1:12" ht="12.75">
      <c r="A27" s="15" t="s">
        <v>420</v>
      </c>
      <c r="J27" s="11"/>
      <c r="K27" s="11"/>
      <c r="L27" s="11"/>
    </row>
    <row r="28" spans="3:13" ht="12">
      <c r="C28" s="15" t="s">
        <v>421</v>
      </c>
      <c r="E28" s="12"/>
      <c r="F28" s="12"/>
      <c r="G28" s="12"/>
      <c r="H28" s="12"/>
      <c r="I28" s="12"/>
      <c r="J28" s="12"/>
      <c r="K28" s="12"/>
      <c r="L28" s="12"/>
      <c r="M28" s="12"/>
    </row>
    <row r="29" spans="5:14" ht="12">
      <c r="E29" s="12"/>
      <c r="F29" s="12"/>
      <c r="G29" s="12"/>
      <c r="H29" s="12"/>
      <c r="I29" s="12"/>
      <c r="J29" s="12"/>
      <c r="K29" s="12"/>
      <c r="L29" s="12"/>
      <c r="M29" s="12"/>
      <c r="N29" s="12"/>
    </row>
    <row r="30" spans="5:14" ht="12">
      <c r="E30" s="12"/>
      <c r="F30" s="12"/>
      <c r="G30" s="12"/>
      <c r="H30" s="12"/>
      <c r="I30" s="12"/>
      <c r="J30" s="12"/>
      <c r="K30" s="12"/>
      <c r="L30" s="12"/>
      <c r="M30" s="12"/>
      <c r="N30" s="12"/>
    </row>
    <row r="31" spans="5:14" ht="12">
      <c r="E31" s="12"/>
      <c r="F31" s="12"/>
      <c r="G31" s="12"/>
      <c r="H31" s="12"/>
      <c r="I31" s="12"/>
      <c r="J31" s="12"/>
      <c r="K31" s="12"/>
      <c r="L31" s="12"/>
      <c r="M31" s="12"/>
      <c r="N31" s="12"/>
    </row>
    <row r="32" spans="5:14" ht="12">
      <c r="E32" s="12"/>
      <c r="F32" s="12"/>
      <c r="G32" s="12"/>
      <c r="H32" s="12"/>
      <c r="I32" s="12"/>
      <c r="J32" s="12"/>
      <c r="K32" s="12"/>
      <c r="L32" s="12"/>
      <c r="M32" s="12"/>
      <c r="N32" s="12"/>
    </row>
    <row r="33" spans="5:14" ht="12">
      <c r="E33" s="12"/>
      <c r="F33" s="12"/>
      <c r="G33" s="12"/>
      <c r="H33" s="12"/>
      <c r="I33" s="12"/>
      <c r="J33" s="12"/>
      <c r="K33" s="12"/>
      <c r="L33" s="12"/>
      <c r="M33" s="12"/>
      <c r="N33" s="12"/>
    </row>
    <row r="34" spans="5:14" ht="12">
      <c r="E34" s="12"/>
      <c r="F34" s="12"/>
      <c r="G34" s="12"/>
      <c r="H34" s="12"/>
      <c r="I34" s="12"/>
      <c r="J34" s="12"/>
      <c r="K34" s="12"/>
      <c r="L34" s="12"/>
      <c r="M34" s="12"/>
      <c r="N34" s="12"/>
    </row>
    <row r="35" spans="1:14" ht="12.75">
      <c r="A35" t="s">
        <v>18</v>
      </c>
      <c r="L35" s="35"/>
      <c r="M35" s="35"/>
      <c r="N35" s="35"/>
    </row>
    <row r="36" spans="10:14" ht="12.75">
      <c r="J36" s="744" t="s">
        <v>787</v>
      </c>
      <c r="K36" s="744"/>
      <c r="L36" s="744"/>
      <c r="M36" s="744"/>
      <c r="N36" s="744"/>
    </row>
    <row r="37" spans="10:14" ht="15.75" customHeight="1">
      <c r="J37" s="744" t="s">
        <v>759</v>
      </c>
      <c r="K37" s="744"/>
      <c r="L37" s="744"/>
      <c r="M37" s="744"/>
      <c r="N37" s="744"/>
    </row>
    <row r="38" spans="1:14" ht="12">
      <c r="A38" s="814"/>
      <c r="B38" s="814"/>
      <c r="C38" s="814"/>
      <c r="D38" s="814"/>
      <c r="E38" s="814"/>
      <c r="F38" s="814"/>
      <c r="G38" s="814"/>
      <c r="H38" s="814"/>
      <c r="I38" s="814"/>
      <c r="J38" s="814"/>
      <c r="K38" s="814"/>
      <c r="L38" s="814"/>
      <c r="M38" s="814"/>
      <c r="N38" s="814"/>
    </row>
  </sheetData>
  <sheetProtection/>
  <mergeCells count="16">
    <mergeCell ref="D1:J1"/>
    <mergeCell ref="A2:N2"/>
    <mergeCell ref="A3:N3"/>
    <mergeCell ref="A5:N5"/>
    <mergeCell ref="L7:N7"/>
    <mergeCell ref="A7:B7"/>
    <mergeCell ref="A22:B22"/>
    <mergeCell ref="J36:N36"/>
    <mergeCell ref="J37:N37"/>
    <mergeCell ref="A38:N38"/>
    <mergeCell ref="M8:M9"/>
    <mergeCell ref="N8:N9"/>
    <mergeCell ref="A8:A9"/>
    <mergeCell ref="B8:B9"/>
    <mergeCell ref="C8:G8"/>
    <mergeCell ref="H8:L8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8"/>
  <sheetViews>
    <sheetView view="pageBreakPreview" zoomScale="80" zoomScaleSheetLayoutView="80" zoomScalePageLayoutView="0" workbookViewId="0" topLeftCell="A4">
      <selection activeCell="C38" sqref="C38"/>
    </sheetView>
  </sheetViews>
  <sheetFormatPr defaultColWidth="9.140625" defaultRowHeight="12.75"/>
  <cols>
    <col min="1" max="1" width="6.57421875" style="0" customWidth="1"/>
    <col min="2" max="2" width="11.8515625" style="0" customWidth="1"/>
    <col min="3" max="3" width="11.28125" style="0" customWidth="1"/>
    <col min="5" max="5" width="9.57421875" style="0" customWidth="1"/>
    <col min="6" max="6" width="9.8515625" style="0" customWidth="1"/>
    <col min="7" max="7" width="8.8515625" style="0" customWidth="1"/>
    <col min="8" max="8" width="10.57421875" style="0" customWidth="1"/>
    <col min="9" max="9" width="9.8515625" style="0" customWidth="1"/>
    <col min="11" max="11" width="11.8515625" style="0" customWidth="1"/>
    <col min="12" max="12" width="9.421875" style="0" customWidth="1"/>
    <col min="13" max="13" width="12.00390625" style="0" customWidth="1"/>
    <col min="14" max="14" width="14.140625" style="0" customWidth="1"/>
  </cols>
  <sheetData>
    <row r="1" spans="4:13" ht="12.75" customHeight="1">
      <c r="D1" s="744"/>
      <c r="E1" s="744"/>
      <c r="F1" s="744"/>
      <c r="G1" s="744"/>
      <c r="H1" s="744"/>
      <c r="I1" s="744"/>
      <c r="J1" s="744"/>
      <c r="M1" s="107" t="s">
        <v>245</v>
      </c>
    </row>
    <row r="2" spans="1:14" ht="15">
      <c r="A2" s="815" t="s">
        <v>0</v>
      </c>
      <c r="B2" s="815"/>
      <c r="C2" s="815"/>
      <c r="D2" s="815"/>
      <c r="E2" s="815"/>
      <c r="F2" s="815"/>
      <c r="G2" s="815"/>
      <c r="H2" s="815"/>
      <c r="I2" s="815"/>
      <c r="J2" s="815"/>
      <c r="K2" s="815"/>
      <c r="L2" s="815"/>
      <c r="M2" s="815"/>
      <c r="N2" s="815"/>
    </row>
    <row r="3" spans="1:14" ht="19.5">
      <c r="A3" s="748" t="s">
        <v>790</v>
      </c>
      <c r="B3" s="748"/>
      <c r="C3" s="748"/>
      <c r="D3" s="748"/>
      <c r="E3" s="748"/>
      <c r="F3" s="748"/>
      <c r="G3" s="748"/>
      <c r="H3" s="748"/>
      <c r="I3" s="748"/>
      <c r="J3" s="748"/>
      <c r="K3" s="748"/>
      <c r="L3" s="748"/>
      <c r="M3" s="748"/>
      <c r="N3" s="748"/>
    </row>
    <row r="4" ht="11.25" customHeight="1"/>
    <row r="5" spans="1:14" ht="15">
      <c r="A5" s="749" t="s">
        <v>798</v>
      </c>
      <c r="B5" s="749"/>
      <c r="C5" s="749"/>
      <c r="D5" s="749"/>
      <c r="E5" s="749"/>
      <c r="F5" s="749"/>
      <c r="G5" s="749"/>
      <c r="H5" s="749"/>
      <c r="I5" s="749"/>
      <c r="J5" s="749"/>
      <c r="K5" s="749"/>
      <c r="L5" s="749"/>
      <c r="M5" s="749"/>
      <c r="N5" s="749"/>
    </row>
    <row r="7" spans="1:15" ht="12.75">
      <c r="A7" s="750" t="s">
        <v>780</v>
      </c>
      <c r="B7" s="750"/>
      <c r="L7" s="810" t="s">
        <v>843</v>
      </c>
      <c r="M7" s="810"/>
      <c r="N7" s="810"/>
      <c r="O7" s="115"/>
    </row>
    <row r="8" spans="1:14" ht="15.75" customHeight="1">
      <c r="A8" s="811" t="s">
        <v>2</v>
      </c>
      <c r="B8" s="811" t="s">
        <v>3</v>
      </c>
      <c r="C8" s="711" t="s">
        <v>4</v>
      </c>
      <c r="D8" s="711"/>
      <c r="E8" s="711"/>
      <c r="F8" s="701"/>
      <c r="G8" s="701"/>
      <c r="H8" s="711" t="s">
        <v>97</v>
      </c>
      <c r="I8" s="711"/>
      <c r="J8" s="711"/>
      <c r="K8" s="711"/>
      <c r="L8" s="711"/>
      <c r="M8" s="811" t="s">
        <v>127</v>
      </c>
      <c r="N8" s="738" t="s">
        <v>128</v>
      </c>
    </row>
    <row r="9" spans="1:19" ht="39">
      <c r="A9" s="812"/>
      <c r="B9" s="812"/>
      <c r="C9" s="5" t="s">
        <v>5</v>
      </c>
      <c r="D9" s="5" t="s">
        <v>6</v>
      </c>
      <c r="E9" s="5" t="s">
        <v>349</v>
      </c>
      <c r="F9" s="5" t="s">
        <v>95</v>
      </c>
      <c r="G9" s="5" t="s">
        <v>110</v>
      </c>
      <c r="H9" s="5" t="s">
        <v>5</v>
      </c>
      <c r="I9" s="5" t="s">
        <v>6</v>
      </c>
      <c r="J9" s="5" t="s">
        <v>349</v>
      </c>
      <c r="K9" s="7" t="s">
        <v>95</v>
      </c>
      <c r="L9" s="7" t="s">
        <v>111</v>
      </c>
      <c r="M9" s="812"/>
      <c r="N9" s="738"/>
      <c r="R9" s="12"/>
      <c r="S9" s="12"/>
    </row>
    <row r="10" spans="1:14" s="14" customFormat="1" ht="12.75">
      <c r="A10" s="5">
        <v>1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  <c r="G10" s="5">
        <v>7</v>
      </c>
      <c r="H10" s="5">
        <v>8</v>
      </c>
      <c r="I10" s="5">
        <v>9</v>
      </c>
      <c r="J10" s="5">
        <v>10</v>
      </c>
      <c r="K10" s="3">
        <v>11</v>
      </c>
      <c r="L10" s="114">
        <v>12</v>
      </c>
      <c r="M10" s="114">
        <v>13</v>
      </c>
      <c r="N10" s="3">
        <v>14</v>
      </c>
    </row>
    <row r="11" spans="1:14" ht="12">
      <c r="A11" s="18">
        <v>1</v>
      </c>
      <c r="B11" s="19" t="s">
        <v>746</v>
      </c>
      <c r="C11" s="96">
        <v>13</v>
      </c>
      <c r="D11" s="9">
        <v>0</v>
      </c>
      <c r="E11" s="9">
        <v>40</v>
      </c>
      <c r="F11" s="9">
        <v>0</v>
      </c>
      <c r="G11" s="9">
        <f>C11+E11</f>
        <v>53</v>
      </c>
      <c r="H11" s="96">
        <v>13</v>
      </c>
      <c r="I11" s="9">
        <v>0</v>
      </c>
      <c r="J11" s="9">
        <v>40</v>
      </c>
      <c r="K11" s="9">
        <v>0</v>
      </c>
      <c r="L11" s="9">
        <f>H11+J11</f>
        <v>53</v>
      </c>
      <c r="M11" s="9">
        <v>0</v>
      </c>
      <c r="N11" s="9"/>
    </row>
    <row r="12" spans="1:14" ht="12">
      <c r="A12" s="18">
        <v>2</v>
      </c>
      <c r="B12" s="19" t="s">
        <v>747</v>
      </c>
      <c r="C12" s="96">
        <v>4</v>
      </c>
      <c r="D12" s="9">
        <v>0</v>
      </c>
      <c r="E12" s="9">
        <v>0</v>
      </c>
      <c r="F12" s="9">
        <v>0</v>
      </c>
      <c r="G12" s="9">
        <f aca="true" t="shared" si="0" ref="G12:G21">C12+E12</f>
        <v>4</v>
      </c>
      <c r="H12" s="96">
        <v>4</v>
      </c>
      <c r="I12" s="9">
        <v>0</v>
      </c>
      <c r="J12" s="9">
        <v>0</v>
      </c>
      <c r="K12" s="9">
        <v>0</v>
      </c>
      <c r="L12" s="9">
        <f aca="true" t="shared" si="1" ref="L12:L20">H12+J12</f>
        <v>4</v>
      </c>
      <c r="M12" s="9">
        <v>0</v>
      </c>
      <c r="N12" s="9"/>
    </row>
    <row r="13" spans="1:14" ht="12">
      <c r="A13" s="18">
        <v>3</v>
      </c>
      <c r="B13" s="19" t="s">
        <v>748</v>
      </c>
      <c r="C13" s="96">
        <v>17</v>
      </c>
      <c r="D13" s="9">
        <v>0</v>
      </c>
      <c r="E13" s="9">
        <v>0</v>
      </c>
      <c r="F13" s="9">
        <v>0</v>
      </c>
      <c r="G13" s="9">
        <f t="shared" si="0"/>
        <v>17</v>
      </c>
      <c r="H13" s="96">
        <v>17</v>
      </c>
      <c r="I13" s="9">
        <v>0</v>
      </c>
      <c r="J13" s="9">
        <v>0</v>
      </c>
      <c r="K13" s="9">
        <v>0</v>
      </c>
      <c r="L13" s="9">
        <f t="shared" si="1"/>
        <v>17</v>
      </c>
      <c r="M13" s="9">
        <v>0</v>
      </c>
      <c r="N13" s="9"/>
    </row>
    <row r="14" spans="1:14" ht="12">
      <c r="A14" s="18">
        <v>4</v>
      </c>
      <c r="B14" s="19" t="s">
        <v>749</v>
      </c>
      <c r="C14" s="96">
        <v>10</v>
      </c>
      <c r="D14" s="9">
        <v>0</v>
      </c>
      <c r="E14" s="9">
        <v>0</v>
      </c>
      <c r="F14" s="9">
        <v>0</v>
      </c>
      <c r="G14" s="9">
        <f t="shared" si="0"/>
        <v>10</v>
      </c>
      <c r="H14" s="96">
        <v>10</v>
      </c>
      <c r="I14" s="9">
        <v>0</v>
      </c>
      <c r="J14" s="9">
        <v>0</v>
      </c>
      <c r="K14" s="9">
        <v>0</v>
      </c>
      <c r="L14" s="9">
        <f t="shared" si="1"/>
        <v>10</v>
      </c>
      <c r="M14" s="9">
        <v>0</v>
      </c>
      <c r="N14" s="9"/>
    </row>
    <row r="15" spans="1:14" ht="12">
      <c r="A15" s="18">
        <v>5</v>
      </c>
      <c r="B15" s="19" t="s">
        <v>750</v>
      </c>
      <c r="C15" s="96">
        <v>19</v>
      </c>
      <c r="D15" s="9">
        <v>0</v>
      </c>
      <c r="E15" s="9">
        <v>0</v>
      </c>
      <c r="F15" s="9">
        <v>0</v>
      </c>
      <c r="G15" s="9">
        <f t="shared" si="0"/>
        <v>19</v>
      </c>
      <c r="H15" s="96">
        <v>19</v>
      </c>
      <c r="I15" s="9">
        <v>0</v>
      </c>
      <c r="J15" s="9">
        <v>0</v>
      </c>
      <c r="K15" s="9">
        <v>0</v>
      </c>
      <c r="L15" s="9">
        <f t="shared" si="1"/>
        <v>19</v>
      </c>
      <c r="M15" s="9">
        <v>0</v>
      </c>
      <c r="N15" s="9"/>
    </row>
    <row r="16" spans="1:14" ht="12">
      <c r="A16" s="18">
        <v>6</v>
      </c>
      <c r="B16" s="19" t="s">
        <v>751</v>
      </c>
      <c r="C16" s="96">
        <v>23</v>
      </c>
      <c r="D16" s="9">
        <v>0</v>
      </c>
      <c r="E16" s="9">
        <v>0</v>
      </c>
      <c r="F16" s="9">
        <v>0</v>
      </c>
      <c r="G16" s="9">
        <f t="shared" si="0"/>
        <v>23</v>
      </c>
      <c r="H16" s="96">
        <v>23</v>
      </c>
      <c r="I16" s="9">
        <v>0</v>
      </c>
      <c r="J16" s="9">
        <v>0</v>
      </c>
      <c r="K16" s="9">
        <v>0</v>
      </c>
      <c r="L16" s="9">
        <f t="shared" si="1"/>
        <v>23</v>
      </c>
      <c r="M16" s="9">
        <v>0</v>
      </c>
      <c r="N16" s="9"/>
    </row>
    <row r="17" spans="1:14" ht="12">
      <c r="A17" s="18">
        <v>7</v>
      </c>
      <c r="B17" s="19" t="s">
        <v>752</v>
      </c>
      <c r="C17" s="96">
        <v>11</v>
      </c>
      <c r="D17" s="9">
        <v>0</v>
      </c>
      <c r="E17" s="9">
        <v>0</v>
      </c>
      <c r="F17" s="9">
        <v>0</v>
      </c>
      <c r="G17" s="9">
        <f t="shared" si="0"/>
        <v>11</v>
      </c>
      <c r="H17" s="96">
        <v>11</v>
      </c>
      <c r="I17" s="9">
        <v>0</v>
      </c>
      <c r="J17" s="9">
        <v>0</v>
      </c>
      <c r="K17" s="9">
        <v>0</v>
      </c>
      <c r="L17" s="9">
        <f t="shared" si="1"/>
        <v>11</v>
      </c>
      <c r="M17" s="9">
        <v>0</v>
      </c>
      <c r="N17" s="9"/>
    </row>
    <row r="18" spans="1:14" ht="12">
      <c r="A18" s="18">
        <v>8</v>
      </c>
      <c r="B18" s="19" t="s">
        <v>753</v>
      </c>
      <c r="C18" s="96">
        <v>42</v>
      </c>
      <c r="D18" s="9">
        <v>0</v>
      </c>
      <c r="E18" s="9">
        <v>0</v>
      </c>
      <c r="F18" s="9">
        <v>0</v>
      </c>
      <c r="G18" s="9">
        <f t="shared" si="0"/>
        <v>42</v>
      </c>
      <c r="H18" s="96">
        <v>42</v>
      </c>
      <c r="I18" s="9">
        <v>0</v>
      </c>
      <c r="J18" s="9">
        <v>0</v>
      </c>
      <c r="K18" s="9">
        <v>0</v>
      </c>
      <c r="L18" s="9">
        <f t="shared" si="1"/>
        <v>42</v>
      </c>
      <c r="M18" s="9">
        <v>0</v>
      </c>
      <c r="N18" s="9"/>
    </row>
    <row r="19" spans="1:14" ht="12">
      <c r="A19" s="18">
        <v>9</v>
      </c>
      <c r="B19" s="19" t="s">
        <v>754</v>
      </c>
      <c r="C19" s="96">
        <v>37</v>
      </c>
      <c r="D19" s="9">
        <v>0</v>
      </c>
      <c r="E19" s="9">
        <v>0</v>
      </c>
      <c r="F19" s="9">
        <v>0</v>
      </c>
      <c r="G19" s="9">
        <f t="shared" si="0"/>
        <v>37</v>
      </c>
      <c r="H19" s="96">
        <v>37</v>
      </c>
      <c r="I19" s="9">
        <v>0</v>
      </c>
      <c r="J19" s="9">
        <v>0</v>
      </c>
      <c r="K19" s="9">
        <v>0</v>
      </c>
      <c r="L19" s="9">
        <f t="shared" si="1"/>
        <v>37</v>
      </c>
      <c r="M19" s="9">
        <v>0</v>
      </c>
      <c r="N19" s="9"/>
    </row>
    <row r="20" spans="1:14" ht="12">
      <c r="A20" s="18">
        <v>10</v>
      </c>
      <c r="B20" s="19" t="s">
        <v>755</v>
      </c>
      <c r="C20" s="96">
        <v>17</v>
      </c>
      <c r="D20" s="9">
        <v>0</v>
      </c>
      <c r="E20" s="9">
        <v>0</v>
      </c>
      <c r="F20" s="9">
        <v>0</v>
      </c>
      <c r="G20" s="9">
        <f t="shared" si="0"/>
        <v>17</v>
      </c>
      <c r="H20" s="96">
        <v>17</v>
      </c>
      <c r="I20" s="9">
        <v>0</v>
      </c>
      <c r="J20" s="9">
        <v>0</v>
      </c>
      <c r="K20" s="9">
        <v>0</v>
      </c>
      <c r="L20" s="9">
        <f t="shared" si="1"/>
        <v>17</v>
      </c>
      <c r="M20" s="9">
        <v>0</v>
      </c>
      <c r="N20" s="9"/>
    </row>
    <row r="21" spans="1:14" ht="12">
      <c r="A21" s="18">
        <v>11</v>
      </c>
      <c r="B21" s="19" t="s">
        <v>756</v>
      </c>
      <c r="C21" s="96">
        <v>18</v>
      </c>
      <c r="D21" s="9">
        <v>0</v>
      </c>
      <c r="E21" s="9">
        <v>0</v>
      </c>
      <c r="F21" s="9">
        <v>0</v>
      </c>
      <c r="G21" s="9">
        <f t="shared" si="0"/>
        <v>18</v>
      </c>
      <c r="H21" s="96">
        <v>17</v>
      </c>
      <c r="I21" s="9">
        <v>0</v>
      </c>
      <c r="J21" s="9">
        <v>0</v>
      </c>
      <c r="K21" s="9">
        <v>0</v>
      </c>
      <c r="L21" s="9">
        <v>17</v>
      </c>
      <c r="M21" s="9">
        <v>1</v>
      </c>
      <c r="N21" s="19" t="s">
        <v>906</v>
      </c>
    </row>
    <row r="22" spans="1:14" ht="12.75">
      <c r="A22" s="701" t="s">
        <v>15</v>
      </c>
      <c r="B22" s="703"/>
      <c r="C22" s="326">
        <f>SUM(C11:C21)</f>
        <v>211</v>
      </c>
      <c r="D22" s="29">
        <v>0</v>
      </c>
      <c r="E22" s="29">
        <f>SUM(E11:E21)</f>
        <v>40</v>
      </c>
      <c r="F22" s="29">
        <v>0</v>
      </c>
      <c r="G22" s="29">
        <f>SUM(G11:G21)</f>
        <v>251</v>
      </c>
      <c r="H22" s="326">
        <f>SUM(H11:H21)</f>
        <v>210</v>
      </c>
      <c r="I22" s="29">
        <v>0</v>
      </c>
      <c r="J22" s="29">
        <f>SUM(J11:J21)</f>
        <v>40</v>
      </c>
      <c r="K22" s="29">
        <v>0</v>
      </c>
      <c r="L22" s="441">
        <f>SUM(L11:L21)</f>
        <v>250</v>
      </c>
      <c r="M22" s="29">
        <v>0</v>
      </c>
      <c r="N22" s="29"/>
    </row>
    <row r="23" spans="1:14" ht="12.75">
      <c r="A23" s="11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</row>
    <row r="24" ht="12">
      <c r="A24" s="10" t="s">
        <v>7</v>
      </c>
    </row>
    <row r="25" ht="12">
      <c r="A25" t="s">
        <v>8</v>
      </c>
    </row>
    <row r="26" spans="1:14" ht="12.75">
      <c r="A26" t="s">
        <v>9</v>
      </c>
      <c r="K26" s="11" t="s">
        <v>10</v>
      </c>
      <c r="L26" s="11" t="s">
        <v>10</v>
      </c>
      <c r="M26" s="11"/>
      <c r="N26" s="11" t="s">
        <v>10</v>
      </c>
    </row>
    <row r="27" spans="1:12" ht="12.75">
      <c r="A27" s="15" t="s">
        <v>420</v>
      </c>
      <c r="J27" s="11"/>
      <c r="K27" s="11"/>
      <c r="L27" s="11"/>
    </row>
    <row r="28" spans="3:13" ht="12">
      <c r="C28" s="15" t="s">
        <v>421</v>
      </c>
      <c r="E28" s="12"/>
      <c r="F28" s="12"/>
      <c r="G28" s="12"/>
      <c r="H28" s="12"/>
      <c r="I28" s="12"/>
      <c r="J28" s="12"/>
      <c r="K28" s="12"/>
      <c r="L28" s="12"/>
      <c r="M28" s="12"/>
    </row>
    <row r="29" spans="5:14" ht="12">
      <c r="E29" s="12"/>
      <c r="F29" s="12"/>
      <c r="G29" s="12"/>
      <c r="H29" s="12"/>
      <c r="I29" s="12"/>
      <c r="J29" s="12"/>
      <c r="K29" s="12"/>
      <c r="L29" s="12"/>
      <c r="M29" s="12"/>
      <c r="N29" s="12"/>
    </row>
    <row r="30" spans="5:14" ht="12">
      <c r="E30" s="12"/>
      <c r="F30" s="12"/>
      <c r="G30" s="12"/>
      <c r="H30" s="12"/>
      <c r="I30" s="12"/>
      <c r="J30" s="12"/>
      <c r="K30" s="12"/>
      <c r="L30" s="12"/>
      <c r="M30" s="12"/>
      <c r="N30" s="12"/>
    </row>
    <row r="31" spans="5:14" ht="12">
      <c r="E31" s="12"/>
      <c r="F31" s="12"/>
      <c r="G31" s="12"/>
      <c r="H31" s="12"/>
      <c r="I31" s="12"/>
      <c r="J31" s="12"/>
      <c r="K31" s="12"/>
      <c r="L31" s="12"/>
      <c r="M31" s="12"/>
      <c r="N31" s="12"/>
    </row>
    <row r="32" spans="5:14" ht="12">
      <c r="E32" s="12"/>
      <c r="F32" s="12"/>
      <c r="G32" s="12"/>
      <c r="H32" s="12"/>
      <c r="I32" s="12"/>
      <c r="J32" s="12"/>
      <c r="K32" s="12"/>
      <c r="L32" s="12"/>
      <c r="M32" s="12"/>
      <c r="N32" s="12"/>
    </row>
    <row r="33" spans="5:14" ht="12">
      <c r="E33" s="12"/>
      <c r="F33" s="12"/>
      <c r="G33" s="12"/>
      <c r="H33" s="12"/>
      <c r="I33" s="12"/>
      <c r="J33" s="12"/>
      <c r="K33" s="12"/>
      <c r="L33" s="12"/>
      <c r="M33" s="12"/>
      <c r="N33" s="12"/>
    </row>
    <row r="34" spans="5:14" ht="12">
      <c r="E34" s="12"/>
      <c r="F34" s="12"/>
      <c r="G34" s="12"/>
      <c r="H34" s="12"/>
      <c r="I34" s="12"/>
      <c r="J34" s="12"/>
      <c r="K34" s="12"/>
      <c r="L34" s="12"/>
      <c r="M34" s="12"/>
      <c r="N34" s="12"/>
    </row>
    <row r="35" spans="1:14" ht="15">
      <c r="A35" s="13" t="s">
        <v>11</v>
      </c>
      <c r="B35" s="13"/>
      <c r="C35" s="13"/>
      <c r="D35" s="13"/>
      <c r="E35" s="13"/>
      <c r="F35" s="13"/>
      <c r="G35" s="13"/>
      <c r="H35" s="13"/>
      <c r="K35" s="14"/>
      <c r="L35" s="351"/>
      <c r="M35" s="351"/>
      <c r="N35" s="351"/>
    </row>
    <row r="36" spans="11:14" ht="12.75">
      <c r="K36" s="744" t="s">
        <v>758</v>
      </c>
      <c r="L36" s="744"/>
      <c r="M36" s="744"/>
      <c r="N36" s="744"/>
    </row>
    <row r="37" spans="11:14" ht="15.75" customHeight="1">
      <c r="K37" s="744" t="s">
        <v>788</v>
      </c>
      <c r="L37" s="744"/>
      <c r="M37" s="744"/>
      <c r="N37" s="744"/>
    </row>
    <row r="38" spans="1:14" ht="12">
      <c r="A38" s="814"/>
      <c r="B38" s="814"/>
      <c r="C38" s="814"/>
      <c r="D38" s="814"/>
      <c r="E38" s="814"/>
      <c r="F38" s="814"/>
      <c r="G38" s="814"/>
      <c r="H38" s="814"/>
      <c r="I38" s="814"/>
      <c r="J38" s="814"/>
      <c r="K38" s="814"/>
      <c r="L38" s="814"/>
      <c r="M38" s="814"/>
      <c r="N38" s="814"/>
    </row>
  </sheetData>
  <sheetProtection/>
  <mergeCells count="16">
    <mergeCell ref="A38:N38"/>
    <mergeCell ref="N8:N9"/>
    <mergeCell ref="A8:A9"/>
    <mergeCell ref="B8:B9"/>
    <mergeCell ref="C8:G8"/>
    <mergeCell ref="H8:L8"/>
    <mergeCell ref="A22:B22"/>
    <mergeCell ref="K36:N36"/>
    <mergeCell ref="K37:N37"/>
    <mergeCell ref="M8:M9"/>
    <mergeCell ref="A7:B7"/>
    <mergeCell ref="D1:J1"/>
    <mergeCell ref="A2:N2"/>
    <mergeCell ref="A3:N3"/>
    <mergeCell ref="A5:N5"/>
    <mergeCell ref="L7:N7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9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8"/>
  <sheetViews>
    <sheetView view="pageBreakPreview" zoomScale="90" zoomScaleSheetLayoutView="90" zoomScalePageLayoutView="0" workbookViewId="0" topLeftCell="E1">
      <selection activeCell="C38" sqref="C38"/>
    </sheetView>
  </sheetViews>
  <sheetFormatPr defaultColWidth="9.140625" defaultRowHeight="12.75"/>
  <cols>
    <col min="1" max="1" width="7.140625" style="15" customWidth="1"/>
    <col min="2" max="2" width="12.28125" style="15" customWidth="1"/>
    <col min="3" max="3" width="10.28125" style="15" customWidth="1"/>
    <col min="4" max="4" width="9.28125" style="15" customWidth="1"/>
    <col min="5" max="6" width="9.140625" style="15" customWidth="1"/>
    <col min="7" max="7" width="11.7109375" style="15" customWidth="1"/>
    <col min="8" max="8" width="11.00390625" style="15" customWidth="1"/>
    <col min="9" max="9" width="9.7109375" style="15" customWidth="1"/>
    <col min="10" max="10" width="9.57421875" style="15" customWidth="1"/>
    <col min="11" max="11" width="11.7109375" style="15" customWidth="1"/>
    <col min="12" max="12" width="10.7109375" style="15" customWidth="1"/>
    <col min="13" max="13" width="10.57421875" style="15" customWidth="1"/>
    <col min="14" max="14" width="11.00390625" style="15" customWidth="1"/>
    <col min="15" max="15" width="8.8515625" style="15" customWidth="1"/>
    <col min="16" max="16" width="9.140625" style="15" customWidth="1"/>
    <col min="17" max="17" width="11.00390625" style="15" customWidth="1"/>
    <col min="18" max="19" width="9.140625" style="15" customWidth="1"/>
    <col min="20" max="20" width="11.28125" style="15" customWidth="1"/>
    <col min="21" max="21" width="7.8515625" style="15" customWidth="1"/>
    <col min="22" max="22" width="10.57421875" style="15" customWidth="1"/>
    <col min="23" max="23" width="14.421875" style="15" customWidth="1"/>
    <col min="24" max="24" width="12.00390625" style="15" customWidth="1"/>
    <col min="25" max="25" width="9.140625" style="15" customWidth="1"/>
    <col min="26" max="26" width="11.00390625" style="15" customWidth="1"/>
    <col min="27" max="16384" width="9.140625" style="15" customWidth="1"/>
  </cols>
  <sheetData>
    <row r="1" spans="15:17" ht="12.75" customHeight="1">
      <c r="O1" s="746" t="s">
        <v>56</v>
      </c>
      <c r="P1" s="746"/>
      <c r="Q1" s="746"/>
    </row>
    <row r="2" spans="1:16" ht="15">
      <c r="A2" s="815" t="s">
        <v>0</v>
      </c>
      <c r="B2" s="815"/>
      <c r="C2" s="815"/>
      <c r="D2" s="815"/>
      <c r="E2" s="815"/>
      <c r="F2" s="815"/>
      <c r="G2" s="815"/>
      <c r="H2" s="815"/>
      <c r="I2" s="815"/>
      <c r="J2" s="815"/>
      <c r="K2" s="815"/>
      <c r="L2" s="815"/>
      <c r="M2" s="44"/>
      <c r="N2" s="44"/>
      <c r="O2" s="44"/>
      <c r="P2" s="44"/>
    </row>
    <row r="3" spans="1:16" ht="19.5">
      <c r="A3" s="748" t="s">
        <v>790</v>
      </c>
      <c r="B3" s="748"/>
      <c r="C3" s="748"/>
      <c r="D3" s="748"/>
      <c r="E3" s="748"/>
      <c r="F3" s="748"/>
      <c r="G3" s="748"/>
      <c r="H3" s="748"/>
      <c r="I3" s="748"/>
      <c r="J3" s="748"/>
      <c r="K3" s="748"/>
      <c r="L3" s="748"/>
      <c r="M3" s="43"/>
      <c r="N3" s="43"/>
      <c r="O3" s="43"/>
      <c r="P3" s="43"/>
    </row>
    <row r="4" ht="11.25" customHeight="1"/>
    <row r="5" spans="1:15" ht="15.75" customHeight="1">
      <c r="A5" s="816" t="s">
        <v>799</v>
      </c>
      <c r="B5" s="816"/>
      <c r="C5" s="816"/>
      <c r="D5" s="816"/>
      <c r="E5" s="816"/>
      <c r="F5" s="816"/>
      <c r="G5" s="816"/>
      <c r="H5" s="816"/>
      <c r="I5" s="816"/>
      <c r="J5" s="816"/>
      <c r="K5" s="816"/>
      <c r="L5" s="816"/>
      <c r="M5" s="816"/>
      <c r="N5" s="816"/>
      <c r="O5" s="816"/>
    </row>
    <row r="7" spans="1:17" ht="17.25" customHeight="1">
      <c r="A7" s="750" t="s">
        <v>780</v>
      </c>
      <c r="B7" s="750"/>
      <c r="N7" s="808" t="s">
        <v>843</v>
      </c>
      <c r="O7" s="808"/>
      <c r="P7" s="808"/>
      <c r="Q7" s="808"/>
    </row>
    <row r="8" spans="1:17" ht="24" customHeight="1">
      <c r="A8" s="738" t="s">
        <v>2</v>
      </c>
      <c r="B8" s="738" t="s">
        <v>3</v>
      </c>
      <c r="C8" s="739" t="s">
        <v>838</v>
      </c>
      <c r="D8" s="739"/>
      <c r="E8" s="739"/>
      <c r="F8" s="739"/>
      <c r="G8" s="739"/>
      <c r="H8" s="818" t="s">
        <v>627</v>
      </c>
      <c r="I8" s="739"/>
      <c r="J8" s="739"/>
      <c r="K8" s="739"/>
      <c r="L8" s="739"/>
      <c r="M8" s="819" t="s">
        <v>105</v>
      </c>
      <c r="N8" s="820"/>
      <c r="O8" s="820"/>
      <c r="P8" s="820"/>
      <c r="Q8" s="821"/>
    </row>
    <row r="9" spans="1:27" s="14" customFormat="1" ht="60" customHeight="1">
      <c r="A9" s="738"/>
      <c r="B9" s="738"/>
      <c r="C9" s="5" t="s">
        <v>205</v>
      </c>
      <c r="D9" s="5" t="s">
        <v>206</v>
      </c>
      <c r="E9" s="5" t="s">
        <v>349</v>
      </c>
      <c r="F9" s="5" t="s">
        <v>212</v>
      </c>
      <c r="G9" s="5" t="s">
        <v>110</v>
      </c>
      <c r="H9" s="105" t="s">
        <v>205</v>
      </c>
      <c r="I9" s="5" t="s">
        <v>206</v>
      </c>
      <c r="J9" s="5" t="s">
        <v>349</v>
      </c>
      <c r="K9" s="7" t="s">
        <v>212</v>
      </c>
      <c r="L9" s="5" t="s">
        <v>352</v>
      </c>
      <c r="M9" s="5" t="s">
        <v>205</v>
      </c>
      <c r="N9" s="5" t="s">
        <v>206</v>
      </c>
      <c r="O9" s="5" t="s">
        <v>349</v>
      </c>
      <c r="P9" s="7" t="s">
        <v>212</v>
      </c>
      <c r="Q9" s="5" t="s">
        <v>112</v>
      </c>
      <c r="R9" s="30"/>
      <c r="S9" s="30"/>
      <c r="T9" s="30"/>
      <c r="U9" s="30"/>
      <c r="V9" s="30"/>
      <c r="W9" s="30"/>
      <c r="X9" s="30"/>
      <c r="Y9" s="30"/>
      <c r="Z9" s="30"/>
      <c r="AA9" s="30"/>
    </row>
    <row r="10" spans="1:27" s="65" customFormat="1" ht="14.25">
      <c r="A10" s="64">
        <v>1</v>
      </c>
      <c r="B10" s="64">
        <v>2</v>
      </c>
      <c r="C10" s="64">
        <v>3</v>
      </c>
      <c r="D10" s="64">
        <v>4</v>
      </c>
      <c r="E10" s="64">
        <v>5</v>
      </c>
      <c r="F10" s="64">
        <v>6</v>
      </c>
      <c r="G10" s="64">
        <v>7</v>
      </c>
      <c r="H10" s="64">
        <v>8</v>
      </c>
      <c r="I10" s="64">
        <v>9</v>
      </c>
      <c r="J10" s="64">
        <v>10</v>
      </c>
      <c r="K10" s="64">
        <v>11</v>
      </c>
      <c r="L10" s="64">
        <v>12</v>
      </c>
      <c r="M10" s="64">
        <v>13</v>
      </c>
      <c r="N10" s="64">
        <v>14</v>
      </c>
      <c r="O10" s="64">
        <v>15</v>
      </c>
      <c r="P10" s="64">
        <v>16</v>
      </c>
      <c r="Q10" s="64">
        <v>17</v>
      </c>
      <c r="S10" s="12"/>
      <c r="T10" s="12"/>
      <c r="U10" s="684"/>
      <c r="V10" s="685"/>
      <c r="W10" s="117"/>
      <c r="X10" s="117"/>
      <c r="Y10" s="117"/>
      <c r="Z10" s="117"/>
      <c r="AA10" s="117"/>
    </row>
    <row r="11" spans="1:27" ht="12">
      <c r="A11" s="18">
        <v>1</v>
      </c>
      <c r="B11" s="19" t="s">
        <v>746</v>
      </c>
      <c r="C11" s="9">
        <v>32380</v>
      </c>
      <c r="D11" s="19"/>
      <c r="E11" s="19"/>
      <c r="F11" s="19"/>
      <c r="G11" s="9">
        <v>32380</v>
      </c>
      <c r="H11" s="522">
        <v>31444</v>
      </c>
      <c r="I11" s="518"/>
      <c r="J11" s="518"/>
      <c r="K11" s="518"/>
      <c r="L11" s="525">
        <f>H11+I11+J11+K11</f>
        <v>31444</v>
      </c>
      <c r="M11" s="19">
        <f>L11*220</f>
        <v>6917680</v>
      </c>
      <c r="N11" s="19"/>
      <c r="O11" s="19"/>
      <c r="P11" s="19"/>
      <c r="Q11" s="19">
        <f>M11</f>
        <v>6917680</v>
      </c>
      <c r="S11" s="350"/>
      <c r="T11" s="21"/>
      <c r="U11" s="12"/>
      <c r="V11" s="12"/>
      <c r="W11" s="680"/>
      <c r="X11" s="679"/>
      <c r="Y11" s="527"/>
      <c r="Z11" s="21"/>
      <c r="AA11" s="679"/>
    </row>
    <row r="12" spans="1:27" ht="12">
      <c r="A12" s="18">
        <v>2</v>
      </c>
      <c r="B12" s="19" t="s">
        <v>747</v>
      </c>
      <c r="C12" s="9">
        <v>4692</v>
      </c>
      <c r="D12" s="19"/>
      <c r="E12" s="19"/>
      <c r="F12" s="19"/>
      <c r="G12" s="9">
        <v>4692</v>
      </c>
      <c r="H12" s="522">
        <v>4556</v>
      </c>
      <c r="I12" s="518"/>
      <c r="J12" s="518"/>
      <c r="K12" s="518"/>
      <c r="L12" s="525">
        <f aca="true" t="shared" si="0" ref="L12:L21">H12+I12+J12+K12</f>
        <v>4556</v>
      </c>
      <c r="M12" s="19">
        <f aca="true" t="shared" si="1" ref="M12:M22">L12*220</f>
        <v>1002320</v>
      </c>
      <c r="N12" s="19"/>
      <c r="O12" s="19"/>
      <c r="P12" s="19"/>
      <c r="Q12" s="19">
        <f aca="true" t="shared" si="2" ref="Q12:Q21">M12</f>
        <v>1002320</v>
      </c>
      <c r="S12" s="350"/>
      <c r="T12" s="21"/>
      <c r="U12" s="12"/>
      <c r="V12" s="12"/>
      <c r="W12" s="680"/>
      <c r="X12" s="679"/>
      <c r="Y12" s="527"/>
      <c r="Z12" s="21"/>
      <c r="AA12" s="679"/>
    </row>
    <row r="13" spans="1:27" ht="12">
      <c r="A13" s="18">
        <v>3</v>
      </c>
      <c r="B13" s="19" t="s">
        <v>748</v>
      </c>
      <c r="C13" s="9">
        <v>5905</v>
      </c>
      <c r="D13" s="19"/>
      <c r="E13" s="19"/>
      <c r="F13" s="19"/>
      <c r="G13" s="9">
        <v>5905</v>
      </c>
      <c r="H13" s="522">
        <v>5734</v>
      </c>
      <c r="I13" s="518"/>
      <c r="J13" s="518"/>
      <c r="K13" s="518"/>
      <c r="L13" s="525">
        <f t="shared" si="0"/>
        <v>5734</v>
      </c>
      <c r="M13" s="19">
        <f t="shared" si="1"/>
        <v>1261480</v>
      </c>
      <c r="N13" s="19"/>
      <c r="O13" s="19"/>
      <c r="P13" s="19"/>
      <c r="Q13" s="19">
        <f t="shared" si="2"/>
        <v>1261480</v>
      </c>
      <c r="S13" s="350"/>
      <c r="T13" s="21"/>
      <c r="U13" s="12"/>
      <c r="V13" s="12"/>
      <c r="W13" s="680"/>
      <c r="X13" s="679"/>
      <c r="Y13" s="527"/>
      <c r="Z13" s="21"/>
      <c r="AA13" s="679"/>
    </row>
    <row r="14" spans="1:27" ht="14.25">
      <c r="A14" s="18">
        <v>4</v>
      </c>
      <c r="B14" s="19" t="s">
        <v>749</v>
      </c>
      <c r="C14" s="516">
        <v>3164</v>
      </c>
      <c r="D14" s="19"/>
      <c r="E14" s="19"/>
      <c r="F14" s="19"/>
      <c r="G14" s="516">
        <v>3164</v>
      </c>
      <c r="H14" s="522">
        <v>3073</v>
      </c>
      <c r="I14" s="518"/>
      <c r="J14" s="518"/>
      <c r="K14" s="518"/>
      <c r="L14" s="525">
        <f t="shared" si="0"/>
        <v>3073</v>
      </c>
      <c r="M14" s="19">
        <f t="shared" si="1"/>
        <v>676060</v>
      </c>
      <c r="N14" s="19"/>
      <c r="O14" s="19"/>
      <c r="P14" s="19"/>
      <c r="Q14" s="19">
        <f t="shared" si="2"/>
        <v>676060</v>
      </c>
      <c r="S14" s="350"/>
      <c r="T14" s="21"/>
      <c r="U14" s="682"/>
      <c r="V14" s="686"/>
      <c r="W14" s="680"/>
      <c r="X14" s="679"/>
      <c r="Y14" s="527"/>
      <c r="Z14" s="21"/>
      <c r="AA14" s="679"/>
    </row>
    <row r="15" spans="1:27" ht="12">
      <c r="A15" s="18">
        <v>5</v>
      </c>
      <c r="B15" s="19" t="s">
        <v>750</v>
      </c>
      <c r="C15" s="9">
        <v>7748</v>
      </c>
      <c r="D15" s="19"/>
      <c r="E15" s="19"/>
      <c r="F15" s="19"/>
      <c r="G15" s="9">
        <v>7748</v>
      </c>
      <c r="H15" s="522">
        <v>7524</v>
      </c>
      <c r="I15" s="518"/>
      <c r="J15" s="518"/>
      <c r="K15" s="518"/>
      <c r="L15" s="525">
        <f t="shared" si="0"/>
        <v>7524</v>
      </c>
      <c r="M15" s="19">
        <f t="shared" si="1"/>
        <v>1655280</v>
      </c>
      <c r="N15" s="19"/>
      <c r="O15" s="19"/>
      <c r="P15" s="19"/>
      <c r="Q15" s="19">
        <f t="shared" si="2"/>
        <v>1655280</v>
      </c>
      <c r="S15" s="350"/>
      <c r="T15" s="21"/>
      <c r="U15" s="12"/>
      <c r="V15" s="12"/>
      <c r="W15" s="680"/>
      <c r="X15" s="679"/>
      <c r="Y15" s="527"/>
      <c r="Z15" s="21"/>
      <c r="AA15" s="679"/>
    </row>
    <row r="16" spans="1:27" ht="12">
      <c r="A16" s="18">
        <v>6</v>
      </c>
      <c r="B16" s="19" t="s">
        <v>751</v>
      </c>
      <c r="C16" s="9">
        <v>21183</v>
      </c>
      <c r="D16" s="19"/>
      <c r="E16" s="19"/>
      <c r="F16" s="19"/>
      <c r="G16" s="9">
        <v>21183</v>
      </c>
      <c r="H16" s="522">
        <v>20571</v>
      </c>
      <c r="I16" s="518"/>
      <c r="J16" s="518"/>
      <c r="K16" s="518"/>
      <c r="L16" s="525">
        <f t="shared" si="0"/>
        <v>20571</v>
      </c>
      <c r="M16" s="19">
        <f t="shared" si="1"/>
        <v>4525620</v>
      </c>
      <c r="N16" s="19"/>
      <c r="O16" s="19"/>
      <c r="P16" s="19"/>
      <c r="Q16" s="19">
        <f t="shared" si="2"/>
        <v>4525620</v>
      </c>
      <c r="S16" s="350"/>
      <c r="T16" s="21"/>
      <c r="U16" s="12"/>
      <c r="V16" s="12"/>
      <c r="W16" s="680"/>
      <c r="X16" s="679"/>
      <c r="Y16" s="527"/>
      <c r="Z16" s="21"/>
      <c r="AA16" s="679"/>
    </row>
    <row r="17" spans="1:27" ht="12">
      <c r="A17" s="18">
        <v>7</v>
      </c>
      <c r="B17" s="19" t="s">
        <v>752</v>
      </c>
      <c r="C17" s="9">
        <v>7088</v>
      </c>
      <c r="D17" s="19"/>
      <c r="E17" s="19"/>
      <c r="F17" s="19"/>
      <c r="G17" s="9">
        <v>7088</v>
      </c>
      <c r="H17" s="522">
        <v>6883</v>
      </c>
      <c r="I17" s="518"/>
      <c r="J17" s="518"/>
      <c r="K17" s="518"/>
      <c r="L17" s="525">
        <f t="shared" si="0"/>
        <v>6883</v>
      </c>
      <c r="M17" s="19">
        <f t="shared" si="1"/>
        <v>1514260</v>
      </c>
      <c r="N17" s="19"/>
      <c r="O17" s="19"/>
      <c r="P17" s="19"/>
      <c r="Q17" s="19">
        <f t="shared" si="2"/>
        <v>1514260</v>
      </c>
      <c r="S17" s="350"/>
      <c r="T17" s="21"/>
      <c r="U17" s="12"/>
      <c r="V17" s="12"/>
      <c r="W17" s="680"/>
      <c r="X17" s="679"/>
      <c r="Y17" s="527"/>
      <c r="Z17" s="21"/>
      <c r="AA17" s="679"/>
    </row>
    <row r="18" spans="1:27" ht="12">
      <c r="A18" s="18">
        <v>8</v>
      </c>
      <c r="B18" s="19" t="s">
        <v>753</v>
      </c>
      <c r="C18" s="9">
        <v>9215</v>
      </c>
      <c r="D18" s="19"/>
      <c r="E18" s="19"/>
      <c r="F18" s="19"/>
      <c r="G18" s="9">
        <v>9215</v>
      </c>
      <c r="H18" s="522">
        <v>8949</v>
      </c>
      <c r="I18" s="518"/>
      <c r="J18" s="518"/>
      <c r="K18" s="518"/>
      <c r="L18" s="525">
        <f t="shared" si="0"/>
        <v>8949</v>
      </c>
      <c r="M18" s="19">
        <f t="shared" si="1"/>
        <v>1968780</v>
      </c>
      <c r="N18" s="19"/>
      <c r="O18" s="19"/>
      <c r="P18" s="19"/>
      <c r="Q18" s="19">
        <f t="shared" si="2"/>
        <v>1968780</v>
      </c>
      <c r="S18" s="350"/>
      <c r="T18" s="21"/>
      <c r="U18" s="12"/>
      <c r="V18" s="12"/>
      <c r="W18" s="680"/>
      <c r="X18" s="679"/>
      <c r="Y18" s="527"/>
      <c r="Z18" s="21"/>
      <c r="AA18" s="679"/>
    </row>
    <row r="19" spans="1:27" ht="12">
      <c r="A19" s="18">
        <v>9</v>
      </c>
      <c r="B19" s="19" t="s">
        <v>754</v>
      </c>
      <c r="C19" s="9">
        <v>14961</v>
      </c>
      <c r="D19" s="19"/>
      <c r="E19" s="19"/>
      <c r="F19" s="19"/>
      <c r="G19" s="9">
        <v>14961</v>
      </c>
      <c r="H19" s="522">
        <v>14529</v>
      </c>
      <c r="I19" s="518"/>
      <c r="J19" s="518"/>
      <c r="K19" s="518"/>
      <c r="L19" s="525">
        <f t="shared" si="0"/>
        <v>14529</v>
      </c>
      <c r="M19" s="19">
        <f t="shared" si="1"/>
        <v>3196380</v>
      </c>
      <c r="N19" s="19"/>
      <c r="O19" s="19"/>
      <c r="P19" s="19"/>
      <c r="Q19" s="19">
        <f t="shared" si="2"/>
        <v>3196380</v>
      </c>
      <c r="S19" s="350"/>
      <c r="T19" s="21"/>
      <c r="U19" s="12"/>
      <c r="V19" s="12"/>
      <c r="W19" s="680"/>
      <c r="X19" s="679"/>
      <c r="Y19" s="527"/>
      <c r="Z19" s="21"/>
      <c r="AA19" s="679"/>
    </row>
    <row r="20" spans="1:27" ht="12">
      <c r="A20" s="18">
        <v>10</v>
      </c>
      <c r="B20" s="19" t="s">
        <v>755</v>
      </c>
      <c r="C20" s="9">
        <v>4537</v>
      </c>
      <c r="D20" s="19"/>
      <c r="E20" s="19"/>
      <c r="F20" s="19"/>
      <c r="G20" s="9">
        <v>4537</v>
      </c>
      <c r="H20" s="522">
        <v>4406</v>
      </c>
      <c r="I20" s="518"/>
      <c r="J20" s="518"/>
      <c r="K20" s="518"/>
      <c r="L20" s="525">
        <f t="shared" si="0"/>
        <v>4406</v>
      </c>
      <c r="M20" s="19">
        <f t="shared" si="1"/>
        <v>969320</v>
      </c>
      <c r="N20" s="19"/>
      <c r="O20" s="19"/>
      <c r="P20" s="19"/>
      <c r="Q20" s="19">
        <f t="shared" si="2"/>
        <v>969320</v>
      </c>
      <c r="S20" s="350"/>
      <c r="T20" s="21"/>
      <c r="U20" s="12"/>
      <c r="V20" s="12"/>
      <c r="W20" s="680"/>
      <c r="X20" s="679"/>
      <c r="Y20" s="527"/>
      <c r="Z20" s="21"/>
      <c r="AA20" s="679"/>
    </row>
    <row r="21" spans="1:27" ht="12">
      <c r="A21" s="18">
        <v>11</v>
      </c>
      <c r="B21" s="19" t="s">
        <v>756</v>
      </c>
      <c r="C21" s="9">
        <v>8271</v>
      </c>
      <c r="D21" s="19"/>
      <c r="E21" s="19"/>
      <c r="F21" s="19"/>
      <c r="G21" s="9">
        <v>8271</v>
      </c>
      <c r="H21" s="522">
        <v>8032</v>
      </c>
      <c r="I21" s="518"/>
      <c r="J21" s="518"/>
      <c r="K21" s="518"/>
      <c r="L21" s="525">
        <f t="shared" si="0"/>
        <v>8032</v>
      </c>
      <c r="M21" s="19">
        <f t="shared" si="1"/>
        <v>1767040</v>
      </c>
      <c r="N21" s="19"/>
      <c r="O21" s="19"/>
      <c r="P21" s="19"/>
      <c r="Q21" s="19">
        <f t="shared" si="2"/>
        <v>1767040</v>
      </c>
      <c r="S21" s="350"/>
      <c r="T21" s="21"/>
      <c r="U21" s="12"/>
      <c r="V21" s="12"/>
      <c r="W21" s="680"/>
      <c r="X21" s="679"/>
      <c r="Y21" s="527"/>
      <c r="Z21" s="21"/>
      <c r="AA21" s="679"/>
    </row>
    <row r="22" spans="1:27" ht="12.75">
      <c r="A22" s="721" t="s">
        <v>15</v>
      </c>
      <c r="B22" s="722"/>
      <c r="C22" s="29">
        <f>SUM(C11:C21)</f>
        <v>119144</v>
      </c>
      <c r="D22" s="29"/>
      <c r="E22" s="29"/>
      <c r="F22" s="29"/>
      <c r="G22" s="29">
        <f>SUM(G11:G21)</f>
        <v>119144</v>
      </c>
      <c r="H22" s="29">
        <f>SUM(H11:H21)</f>
        <v>115701</v>
      </c>
      <c r="I22" s="519"/>
      <c r="J22" s="519"/>
      <c r="K22" s="519"/>
      <c r="L22" s="526">
        <f>SUM(L11:L21)</f>
        <v>115701</v>
      </c>
      <c r="M22" s="29">
        <f t="shared" si="1"/>
        <v>25454220</v>
      </c>
      <c r="N22" s="19"/>
      <c r="O22" s="29"/>
      <c r="P22" s="29"/>
      <c r="Q22" s="29">
        <f>SUM(Q11:Q21)</f>
        <v>25454220</v>
      </c>
      <c r="S22" s="12"/>
      <c r="T22" s="12"/>
      <c r="U22" s="12"/>
      <c r="V22" s="12"/>
      <c r="W22" s="21"/>
      <c r="X22" s="679"/>
      <c r="Y22" s="21"/>
      <c r="Z22" s="21"/>
      <c r="AA22" s="679"/>
    </row>
    <row r="23" spans="1:27" ht="12">
      <c r="A23" s="72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S23" s="21"/>
      <c r="T23" s="21"/>
      <c r="U23" s="21"/>
      <c r="V23" s="21"/>
      <c r="W23" s="21"/>
      <c r="X23" s="21"/>
      <c r="Y23" s="21"/>
      <c r="Z23" s="21"/>
      <c r="AA23" s="21"/>
    </row>
    <row r="24" spans="1:27" ht="12">
      <c r="A24" s="10" t="s">
        <v>7</v>
      </c>
      <c r="B24"/>
      <c r="C24"/>
      <c r="D24"/>
      <c r="H24" s="515"/>
      <c r="M24" s="523"/>
      <c r="S24" s="21"/>
      <c r="T24" s="21"/>
      <c r="U24" s="21"/>
      <c r="V24" s="21"/>
      <c r="W24" s="21"/>
      <c r="X24" s="21"/>
      <c r="Y24" s="679"/>
      <c r="Z24" s="21"/>
      <c r="AA24" s="21"/>
    </row>
    <row r="25" spans="1:27" ht="12">
      <c r="A25" t="s">
        <v>8</v>
      </c>
      <c r="B25"/>
      <c r="C25"/>
      <c r="D25"/>
      <c r="S25" s="21"/>
      <c r="T25" s="21"/>
      <c r="U25" s="21"/>
      <c r="V25" s="21"/>
      <c r="W25" s="445"/>
      <c r="X25" s="21"/>
      <c r="Y25" s="21"/>
      <c r="Z25" s="21"/>
      <c r="AA25" s="21"/>
    </row>
    <row r="26" spans="1:27" ht="12.75">
      <c r="A26" t="s">
        <v>9</v>
      </c>
      <c r="B26"/>
      <c r="C26"/>
      <c r="D26"/>
      <c r="I26" s="11"/>
      <c r="J26" s="11"/>
      <c r="K26" s="11"/>
      <c r="L26" s="11"/>
      <c r="S26" s="21"/>
      <c r="T26" s="21"/>
      <c r="U26" s="21"/>
      <c r="V26" s="21"/>
      <c r="W26" s="21"/>
      <c r="X26" s="21"/>
      <c r="Y26" s="21"/>
      <c r="Z26" s="21"/>
      <c r="AA26" s="21"/>
    </row>
    <row r="27" spans="1:27" ht="12.75">
      <c r="A27" s="15" t="s">
        <v>420</v>
      </c>
      <c r="B27"/>
      <c r="C27"/>
      <c r="D27"/>
      <c r="E27"/>
      <c r="F27"/>
      <c r="G27"/>
      <c r="H27"/>
      <c r="I27"/>
      <c r="J27" s="11"/>
      <c r="K27" s="11"/>
      <c r="L27" s="11"/>
      <c r="M27"/>
      <c r="N27"/>
      <c r="O27"/>
      <c r="P27"/>
      <c r="Q27"/>
      <c r="S27" s="21"/>
      <c r="T27" s="21"/>
      <c r="U27" s="21"/>
      <c r="V27" s="21"/>
      <c r="W27" s="21"/>
      <c r="X27" s="21"/>
      <c r="Y27" s="21"/>
      <c r="Z27" s="21"/>
      <c r="AA27" s="21"/>
    </row>
    <row r="28" spans="1:27" ht="12">
      <c r="A28"/>
      <c r="B28"/>
      <c r="C28" s="15" t="s">
        <v>421</v>
      </c>
      <c r="D28"/>
      <c r="E28" s="12"/>
      <c r="F28" s="12"/>
      <c r="G28" s="12"/>
      <c r="H28" s="12"/>
      <c r="I28" s="12"/>
      <c r="J28" s="12"/>
      <c r="K28" s="12"/>
      <c r="L28" s="12"/>
      <c r="M28" s="12"/>
      <c r="N28"/>
      <c r="O28"/>
      <c r="P28"/>
      <c r="Q28"/>
      <c r="S28" s="21"/>
      <c r="T28" s="21"/>
      <c r="U28" s="21"/>
      <c r="V28" s="687"/>
      <c r="W28" s="21"/>
      <c r="X28" s="21"/>
      <c r="Y28" s="21"/>
      <c r="Z28" s="21"/>
      <c r="AA28" s="21"/>
    </row>
    <row r="29" spans="1:27" ht="12.75">
      <c r="A29" s="14" t="s">
        <v>11</v>
      </c>
      <c r="B29" s="14"/>
      <c r="C29" s="14"/>
      <c r="D29" s="14"/>
      <c r="E29" s="14"/>
      <c r="F29" s="14"/>
      <c r="G29" s="14"/>
      <c r="I29" s="14"/>
      <c r="O29" s="84"/>
      <c r="P29" s="84"/>
      <c r="Q29" s="84"/>
      <c r="S29" s="21"/>
      <c r="T29" s="21"/>
      <c r="U29" s="21"/>
      <c r="V29" s="687"/>
      <c r="W29" s="21"/>
      <c r="X29" s="21"/>
      <c r="Y29" s="21"/>
      <c r="Z29" s="21"/>
      <c r="AA29" s="21"/>
    </row>
    <row r="30" spans="1:27" ht="12.75">
      <c r="A30" s="84"/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S30" s="21"/>
      <c r="T30" s="21"/>
      <c r="U30" s="21"/>
      <c r="V30" s="21"/>
      <c r="W30" s="21"/>
      <c r="X30" s="21"/>
      <c r="Y30" s="21"/>
      <c r="Z30" s="21"/>
      <c r="AA30" s="21"/>
    </row>
    <row r="31" spans="1:27" ht="12.75">
      <c r="A31" s="84"/>
      <c r="B31" s="84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S31" s="21"/>
      <c r="T31" s="21"/>
      <c r="U31" s="21"/>
      <c r="V31" s="21"/>
      <c r="W31" s="21"/>
      <c r="X31" s="21"/>
      <c r="Y31" s="21"/>
      <c r="Z31" s="21"/>
      <c r="AA31" s="21"/>
    </row>
    <row r="32" spans="1:27" ht="12.75">
      <c r="A32" s="84"/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S32" s="21"/>
      <c r="T32" s="21"/>
      <c r="U32" s="21"/>
      <c r="V32" s="21"/>
      <c r="W32" s="21"/>
      <c r="X32" s="21"/>
      <c r="Y32" s="21"/>
      <c r="Z32" s="21"/>
      <c r="AA32" s="21"/>
    </row>
    <row r="33" spans="1:27" ht="12.75">
      <c r="A33" s="84"/>
      <c r="B33" s="84"/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S33" s="21"/>
      <c r="T33" s="21"/>
      <c r="U33" s="21"/>
      <c r="V33" s="21"/>
      <c r="W33" s="21"/>
      <c r="X33" s="21"/>
      <c r="Y33" s="21"/>
      <c r="Z33" s="21"/>
      <c r="AA33" s="21"/>
    </row>
    <row r="34" spans="1:27" ht="12.75">
      <c r="A34" s="14"/>
      <c r="B34" s="14"/>
      <c r="C34" s="14"/>
      <c r="D34" s="14"/>
      <c r="E34" s="14"/>
      <c r="F34" s="14"/>
      <c r="N34" s="35"/>
      <c r="O34" s="35"/>
      <c r="P34" s="35"/>
      <c r="Q34" s="35"/>
      <c r="S34" s="12"/>
      <c r="T34" s="12"/>
      <c r="U34" s="12"/>
      <c r="V34" s="679"/>
      <c r="W34" s="12"/>
      <c r="X34" s="12"/>
      <c r="Y34" s="12"/>
      <c r="Z34" s="12"/>
      <c r="AA34" s="12"/>
    </row>
    <row r="35" spans="2:27" ht="12">
      <c r="B35" s="21"/>
      <c r="C35" s="444"/>
      <c r="D35" s="445"/>
      <c r="E35" s="21"/>
      <c r="F35" s="21"/>
      <c r="G35" s="445"/>
      <c r="S35" s="12"/>
      <c r="T35" s="12"/>
      <c r="U35" s="12"/>
      <c r="V35" s="21"/>
      <c r="W35" s="12"/>
      <c r="X35" s="12"/>
      <c r="Y35" s="12"/>
      <c r="Z35" s="12"/>
      <c r="AA35" s="12"/>
    </row>
    <row r="36" spans="2:27" ht="12.75" customHeight="1">
      <c r="B36" s="21"/>
      <c r="C36" s="444"/>
      <c r="D36" s="445"/>
      <c r="E36" s="21"/>
      <c r="F36" s="21"/>
      <c r="G36" s="445"/>
      <c r="M36" s="757" t="s">
        <v>758</v>
      </c>
      <c r="N36" s="757"/>
      <c r="O36" s="757"/>
      <c r="P36" s="757"/>
      <c r="Q36" s="757"/>
      <c r="S36" s="21"/>
      <c r="T36" s="21"/>
      <c r="U36" s="21"/>
      <c r="V36" s="679"/>
      <c r="W36" s="21"/>
      <c r="X36" s="21"/>
      <c r="Y36" s="21"/>
      <c r="Z36" s="21"/>
      <c r="AA36" s="21"/>
    </row>
    <row r="37" spans="2:27" ht="12.75" customHeight="1">
      <c r="B37" s="21"/>
      <c r="C37" s="21"/>
      <c r="D37" s="445"/>
      <c r="E37" s="21"/>
      <c r="F37" s="21"/>
      <c r="G37" s="445"/>
      <c r="M37" s="757" t="s">
        <v>788</v>
      </c>
      <c r="N37" s="757"/>
      <c r="O37" s="757"/>
      <c r="P37" s="757"/>
      <c r="Q37" s="757"/>
      <c r="S37" s="21"/>
      <c r="T37" s="21"/>
      <c r="U37" s="21"/>
      <c r="V37" s="21"/>
      <c r="W37" s="21"/>
      <c r="X37" s="21"/>
      <c r="Y37" s="21"/>
      <c r="Z37" s="21"/>
      <c r="AA37" s="21"/>
    </row>
    <row r="38" spans="1:12" ht="12">
      <c r="A38" s="817"/>
      <c r="B38" s="817"/>
      <c r="C38" s="817"/>
      <c r="D38" s="817"/>
      <c r="E38" s="817"/>
      <c r="F38" s="817"/>
      <c r="G38" s="817"/>
      <c r="H38" s="817"/>
      <c r="I38" s="817"/>
      <c r="J38" s="817"/>
      <c r="K38" s="817"/>
      <c r="L38" s="817"/>
    </row>
  </sheetData>
  <sheetProtection/>
  <mergeCells count="15">
    <mergeCell ref="H8:L8"/>
    <mergeCell ref="M8:Q8"/>
    <mergeCell ref="A7:B7"/>
    <mergeCell ref="N7:Q7"/>
    <mergeCell ref="A22:B22"/>
    <mergeCell ref="M36:Q36"/>
    <mergeCell ref="M37:Q37"/>
    <mergeCell ref="A5:O5"/>
    <mergeCell ref="A38:L38"/>
    <mergeCell ref="O1:Q1"/>
    <mergeCell ref="A2:L2"/>
    <mergeCell ref="A3:L3"/>
    <mergeCell ref="A8:A9"/>
    <mergeCell ref="B8:B9"/>
    <mergeCell ref="C8:G8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7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7"/>
  <sheetViews>
    <sheetView view="pageBreakPreview" zoomScale="90" zoomScaleSheetLayoutView="90" zoomScalePageLayoutView="0" workbookViewId="0" topLeftCell="C7">
      <selection activeCell="C38" sqref="C38"/>
    </sheetView>
  </sheetViews>
  <sheetFormatPr defaultColWidth="9.140625" defaultRowHeight="12.75"/>
  <cols>
    <col min="1" max="1" width="7.140625" style="15" customWidth="1"/>
    <col min="2" max="2" width="9.140625" style="15" customWidth="1"/>
    <col min="3" max="3" width="9.57421875" style="15" customWidth="1"/>
    <col min="4" max="4" width="9.28125" style="15" customWidth="1"/>
    <col min="5" max="6" width="9.140625" style="15" customWidth="1"/>
    <col min="7" max="7" width="10.8515625" style="15" customWidth="1"/>
    <col min="8" max="8" width="10.28125" style="15" customWidth="1"/>
    <col min="9" max="9" width="10.8515625" style="15" customWidth="1"/>
    <col min="10" max="10" width="10.28125" style="15" customWidth="1"/>
    <col min="11" max="11" width="11.28125" style="15" customWidth="1"/>
    <col min="12" max="12" width="11.7109375" style="15" customWidth="1"/>
    <col min="13" max="13" width="10.28125" style="15" customWidth="1"/>
    <col min="14" max="14" width="8.7109375" style="15" customWidth="1"/>
    <col min="15" max="15" width="8.8515625" style="15" customWidth="1"/>
    <col min="16" max="16" width="9.140625" style="15" customWidth="1"/>
    <col min="17" max="17" width="11.00390625" style="15" customWidth="1"/>
    <col min="18" max="18" width="9.140625" style="15" hidden="1" customWidth="1"/>
    <col min="19" max="19" width="9.140625" style="15" customWidth="1"/>
    <col min="20" max="20" width="6.8515625" style="15" customWidth="1"/>
    <col min="21" max="21" width="12.57421875" style="15" customWidth="1"/>
    <col min="22" max="22" width="11.00390625" style="15" customWidth="1"/>
    <col min="23" max="23" width="9.140625" style="15" customWidth="1"/>
    <col min="24" max="24" width="12.57421875" style="15" customWidth="1"/>
    <col min="25" max="16384" width="9.140625" style="15" customWidth="1"/>
  </cols>
  <sheetData>
    <row r="1" spans="15:17" ht="12.75" customHeight="1">
      <c r="O1" s="746" t="s">
        <v>57</v>
      </c>
      <c r="P1" s="746"/>
      <c r="Q1" s="746"/>
    </row>
    <row r="2" spans="1:16" ht="15">
      <c r="A2" s="747" t="s">
        <v>0</v>
      </c>
      <c r="B2" s="747"/>
      <c r="C2" s="747"/>
      <c r="D2" s="747"/>
      <c r="E2" s="747"/>
      <c r="F2" s="747"/>
      <c r="G2" s="747"/>
      <c r="H2" s="747"/>
      <c r="I2" s="747"/>
      <c r="J2" s="747"/>
      <c r="K2" s="747"/>
      <c r="L2" s="747"/>
      <c r="M2" s="44"/>
      <c r="N2" s="44"/>
      <c r="O2" s="44"/>
      <c r="P2" s="44"/>
    </row>
    <row r="3" spans="1:16" ht="19.5">
      <c r="A3" s="748" t="s">
        <v>790</v>
      </c>
      <c r="B3" s="748"/>
      <c r="C3" s="748"/>
      <c r="D3" s="748"/>
      <c r="E3" s="748"/>
      <c r="F3" s="748"/>
      <c r="G3" s="748"/>
      <c r="H3" s="748"/>
      <c r="I3" s="748"/>
      <c r="J3" s="748"/>
      <c r="K3" s="748"/>
      <c r="L3" s="748"/>
      <c r="M3" s="43"/>
      <c r="N3" s="43"/>
      <c r="O3" s="43"/>
      <c r="P3" s="43"/>
    </row>
    <row r="4" ht="11.25" customHeight="1"/>
    <row r="5" spans="1:12" ht="15">
      <c r="A5" s="816" t="s">
        <v>800</v>
      </c>
      <c r="B5" s="816"/>
      <c r="C5" s="816"/>
      <c r="D5" s="816"/>
      <c r="E5" s="816"/>
      <c r="F5" s="816"/>
      <c r="G5" s="816"/>
      <c r="H5" s="816"/>
      <c r="I5" s="816"/>
      <c r="J5" s="816"/>
      <c r="K5" s="816"/>
      <c r="L5" s="816"/>
    </row>
    <row r="7" spans="1:18" ht="12" customHeight="1">
      <c r="A7" s="750" t="s">
        <v>780</v>
      </c>
      <c r="B7" s="750"/>
      <c r="N7" s="808" t="s">
        <v>843</v>
      </c>
      <c r="O7" s="808"/>
      <c r="P7" s="808"/>
      <c r="Q7" s="808"/>
      <c r="R7" s="808"/>
    </row>
    <row r="8" spans="1:17" s="14" customFormat="1" ht="29.25" customHeight="1">
      <c r="A8" s="738" t="s">
        <v>2</v>
      </c>
      <c r="B8" s="738" t="s">
        <v>3</v>
      </c>
      <c r="C8" s="739" t="s">
        <v>846</v>
      </c>
      <c r="D8" s="739"/>
      <c r="E8" s="739"/>
      <c r="F8" s="823"/>
      <c r="G8" s="823"/>
      <c r="H8" s="818" t="s">
        <v>627</v>
      </c>
      <c r="I8" s="739"/>
      <c r="J8" s="739"/>
      <c r="K8" s="739"/>
      <c r="L8" s="739"/>
      <c r="M8" s="819" t="s">
        <v>105</v>
      </c>
      <c r="N8" s="820"/>
      <c r="O8" s="820"/>
      <c r="P8" s="820"/>
      <c r="Q8" s="821"/>
    </row>
    <row r="9" spans="1:25" s="14" customFormat="1" ht="39">
      <c r="A9" s="738"/>
      <c r="B9" s="738"/>
      <c r="C9" s="5" t="s">
        <v>205</v>
      </c>
      <c r="D9" s="5" t="s">
        <v>206</v>
      </c>
      <c r="E9" s="5" t="s">
        <v>349</v>
      </c>
      <c r="F9" s="7" t="s">
        <v>212</v>
      </c>
      <c r="G9" s="7" t="s">
        <v>110</v>
      </c>
      <c r="H9" s="5" t="s">
        <v>205</v>
      </c>
      <c r="I9" s="5" t="s">
        <v>206</v>
      </c>
      <c r="J9" s="5" t="s">
        <v>349</v>
      </c>
      <c r="K9" s="5" t="s">
        <v>212</v>
      </c>
      <c r="L9" s="5" t="s">
        <v>111</v>
      </c>
      <c r="M9" s="5" t="s">
        <v>205</v>
      </c>
      <c r="N9" s="5" t="s">
        <v>206</v>
      </c>
      <c r="O9" s="5" t="s">
        <v>349</v>
      </c>
      <c r="P9" s="7" t="s">
        <v>212</v>
      </c>
      <c r="Q9" s="5" t="s">
        <v>112</v>
      </c>
      <c r="R9" s="29"/>
      <c r="S9" s="30"/>
      <c r="T9" s="30"/>
      <c r="U9" s="30"/>
      <c r="V9" s="30"/>
      <c r="W9" s="30"/>
      <c r="X9" s="30"/>
      <c r="Y9" s="30"/>
    </row>
    <row r="10" spans="1:25" s="14" customFormat="1" ht="14.25">
      <c r="A10" s="5">
        <v>1</v>
      </c>
      <c r="B10" s="5">
        <v>2</v>
      </c>
      <c r="C10" s="5">
        <v>3</v>
      </c>
      <c r="D10" s="5">
        <v>4</v>
      </c>
      <c r="E10" s="5">
        <v>5</v>
      </c>
      <c r="F10" s="7">
        <v>6</v>
      </c>
      <c r="G10" s="5">
        <v>7</v>
      </c>
      <c r="H10" s="5">
        <v>8</v>
      </c>
      <c r="I10" s="5">
        <v>9</v>
      </c>
      <c r="J10" s="5">
        <v>10</v>
      </c>
      <c r="K10" s="5">
        <v>11</v>
      </c>
      <c r="L10" s="5">
        <v>12</v>
      </c>
      <c r="M10" s="5">
        <v>13</v>
      </c>
      <c r="N10" s="3">
        <v>14</v>
      </c>
      <c r="O10" s="1">
        <v>15</v>
      </c>
      <c r="P10" s="5">
        <v>16</v>
      </c>
      <c r="Q10" s="5">
        <v>17</v>
      </c>
      <c r="T10" s="12"/>
      <c r="U10" s="12"/>
      <c r="V10" s="684"/>
      <c r="W10" s="685"/>
      <c r="X10" s="30"/>
      <c r="Y10" s="30"/>
    </row>
    <row r="11" spans="1:26" ht="12">
      <c r="A11" s="18">
        <v>1</v>
      </c>
      <c r="B11" s="19" t="s">
        <v>746</v>
      </c>
      <c r="C11" s="9">
        <v>8683</v>
      </c>
      <c r="D11" s="28"/>
      <c r="E11" s="19">
        <v>2200</v>
      </c>
      <c r="F11" s="27"/>
      <c r="G11" s="19">
        <f>C11+E11</f>
        <v>10883</v>
      </c>
      <c r="H11" s="522">
        <v>8512</v>
      </c>
      <c r="I11" s="520"/>
      <c r="J11" s="418">
        <v>2200</v>
      </c>
      <c r="K11" s="418"/>
      <c r="L11" s="528">
        <f>H11+I11+J11+K11</f>
        <v>10712</v>
      </c>
      <c r="M11" s="19">
        <f>H11*220</f>
        <v>1872640</v>
      </c>
      <c r="N11" s="19"/>
      <c r="O11" s="418">
        <f>J11*312</f>
        <v>686400</v>
      </c>
      <c r="P11" s="19"/>
      <c r="Q11" s="19">
        <f>M11+N11+O11+P11</f>
        <v>2559040</v>
      </c>
      <c r="T11" s="350"/>
      <c r="U11" s="21"/>
      <c r="V11" s="12"/>
      <c r="W11" s="12"/>
      <c r="X11" s="680"/>
      <c r="Y11" s="679"/>
      <c r="Z11" s="527"/>
    </row>
    <row r="12" spans="1:26" ht="12">
      <c r="A12" s="18">
        <v>2</v>
      </c>
      <c r="B12" s="19" t="s">
        <v>747</v>
      </c>
      <c r="C12" s="9">
        <v>1270</v>
      </c>
      <c r="D12" s="28"/>
      <c r="E12" s="19"/>
      <c r="F12" s="27"/>
      <c r="G12" s="19">
        <f aca="true" t="shared" si="0" ref="G12:G21">C12+E12</f>
        <v>1270</v>
      </c>
      <c r="H12" s="522">
        <v>1245</v>
      </c>
      <c r="I12" s="520"/>
      <c r="J12" s="418"/>
      <c r="K12" s="418"/>
      <c r="L12" s="528">
        <f aca="true" t="shared" si="1" ref="L12:L21">H12+I12+J12+K12</f>
        <v>1245</v>
      </c>
      <c r="M12" s="19">
        <f aca="true" t="shared" si="2" ref="M12:M21">H12*220</f>
        <v>273900</v>
      </c>
      <c r="N12" s="19"/>
      <c r="O12" s="418"/>
      <c r="P12" s="19"/>
      <c r="Q12" s="19">
        <f aca="true" t="shared" si="3" ref="Q12:Q21">M12+N12+O12+P12</f>
        <v>273900</v>
      </c>
      <c r="T12" s="350"/>
      <c r="U12" s="21"/>
      <c r="V12" s="12"/>
      <c r="W12" s="12"/>
      <c r="X12" s="680"/>
      <c r="Y12" s="679"/>
      <c r="Z12" s="527"/>
    </row>
    <row r="13" spans="1:26" ht="12">
      <c r="A13" s="18">
        <v>3</v>
      </c>
      <c r="B13" s="19" t="s">
        <v>748</v>
      </c>
      <c r="C13" s="9">
        <v>4105</v>
      </c>
      <c r="D13" s="28"/>
      <c r="E13" s="19"/>
      <c r="F13" s="27"/>
      <c r="G13" s="19">
        <f t="shared" si="0"/>
        <v>4105</v>
      </c>
      <c r="H13" s="522">
        <v>4024</v>
      </c>
      <c r="I13" s="520"/>
      <c r="J13" s="418"/>
      <c r="K13" s="418"/>
      <c r="L13" s="528">
        <f t="shared" si="1"/>
        <v>4024</v>
      </c>
      <c r="M13" s="19">
        <f t="shared" si="2"/>
        <v>885280</v>
      </c>
      <c r="N13" s="19"/>
      <c r="O13" s="418"/>
      <c r="P13" s="19"/>
      <c r="Q13" s="19">
        <f t="shared" si="3"/>
        <v>885280</v>
      </c>
      <c r="T13" s="350"/>
      <c r="U13" s="21"/>
      <c r="V13" s="12"/>
      <c r="W13" s="12"/>
      <c r="X13" s="680"/>
      <c r="Y13" s="679"/>
      <c r="Z13" s="527"/>
    </row>
    <row r="14" spans="1:26" ht="14.25">
      <c r="A14" s="18">
        <v>4</v>
      </c>
      <c r="B14" s="19" t="s">
        <v>749</v>
      </c>
      <c r="C14" s="517">
        <v>1162</v>
      </c>
      <c r="E14" s="19"/>
      <c r="F14" s="27"/>
      <c r="G14" s="19">
        <f t="shared" si="0"/>
        <v>1162</v>
      </c>
      <c r="H14" s="522">
        <v>1139</v>
      </c>
      <c r="I14" s="520"/>
      <c r="J14" s="418"/>
      <c r="K14" s="418"/>
      <c r="L14" s="528">
        <f t="shared" si="1"/>
        <v>1139</v>
      </c>
      <c r="M14" s="19">
        <f t="shared" si="2"/>
        <v>250580</v>
      </c>
      <c r="N14" s="19"/>
      <c r="O14" s="418"/>
      <c r="P14" s="19"/>
      <c r="Q14" s="19">
        <f t="shared" si="3"/>
        <v>250580</v>
      </c>
      <c r="T14" s="350"/>
      <c r="U14" s="21"/>
      <c r="V14" s="682"/>
      <c r="W14" s="686"/>
      <c r="X14" s="680"/>
      <c r="Y14" s="679"/>
      <c r="Z14" s="527"/>
    </row>
    <row r="15" spans="1:26" ht="12">
      <c r="A15" s="18">
        <v>5</v>
      </c>
      <c r="B15" s="19" t="s">
        <v>750</v>
      </c>
      <c r="C15" s="9">
        <v>2977</v>
      </c>
      <c r="D15" s="28"/>
      <c r="E15" s="19"/>
      <c r="F15" s="27"/>
      <c r="G15" s="19">
        <f t="shared" si="0"/>
        <v>2977</v>
      </c>
      <c r="H15" s="522">
        <v>2918</v>
      </c>
      <c r="I15" s="520"/>
      <c r="J15" s="418"/>
      <c r="K15" s="418"/>
      <c r="L15" s="528">
        <f t="shared" si="1"/>
        <v>2918</v>
      </c>
      <c r="M15" s="19">
        <f t="shared" si="2"/>
        <v>641960</v>
      </c>
      <c r="N15" s="19"/>
      <c r="O15" s="418"/>
      <c r="P15" s="19"/>
      <c r="Q15" s="19">
        <f t="shared" si="3"/>
        <v>641960</v>
      </c>
      <c r="T15" s="350"/>
      <c r="U15" s="21"/>
      <c r="V15" s="12"/>
      <c r="W15" s="12"/>
      <c r="X15" s="680"/>
      <c r="Y15" s="679"/>
      <c r="Z15" s="527"/>
    </row>
    <row r="16" spans="1:26" ht="12">
      <c r="A16" s="18">
        <v>6</v>
      </c>
      <c r="B16" s="19" t="s">
        <v>751</v>
      </c>
      <c r="C16" s="9">
        <v>5439</v>
      </c>
      <c r="D16" s="28"/>
      <c r="E16" s="19"/>
      <c r="F16" s="27"/>
      <c r="G16" s="19">
        <f t="shared" si="0"/>
        <v>5439</v>
      </c>
      <c r="H16" s="522">
        <v>5332</v>
      </c>
      <c r="I16" s="520"/>
      <c r="J16" s="418"/>
      <c r="K16" s="418"/>
      <c r="L16" s="528">
        <f t="shared" si="1"/>
        <v>5332</v>
      </c>
      <c r="M16" s="19">
        <f t="shared" si="2"/>
        <v>1173040</v>
      </c>
      <c r="N16" s="19"/>
      <c r="O16" s="418"/>
      <c r="P16" s="19"/>
      <c r="Q16" s="19">
        <f t="shared" si="3"/>
        <v>1173040</v>
      </c>
      <c r="T16" s="350"/>
      <c r="U16" s="21"/>
      <c r="V16" s="12"/>
      <c r="W16" s="12"/>
      <c r="X16" s="680"/>
      <c r="Y16" s="679"/>
      <c r="Z16" s="527"/>
    </row>
    <row r="17" spans="1:26" ht="12">
      <c r="A17" s="18">
        <v>7</v>
      </c>
      <c r="B17" s="19" t="s">
        <v>752</v>
      </c>
      <c r="C17" s="9">
        <v>2360</v>
      </c>
      <c r="D17" s="28"/>
      <c r="E17" s="19"/>
      <c r="F17" s="27"/>
      <c r="G17" s="19">
        <f t="shared" si="0"/>
        <v>2360</v>
      </c>
      <c r="H17" s="522">
        <v>2314</v>
      </c>
      <c r="I17" s="520"/>
      <c r="J17" s="418"/>
      <c r="K17" s="418"/>
      <c r="L17" s="528">
        <f t="shared" si="1"/>
        <v>2314</v>
      </c>
      <c r="M17" s="19">
        <f t="shared" si="2"/>
        <v>509080</v>
      </c>
      <c r="N17" s="19"/>
      <c r="O17" s="418"/>
      <c r="P17" s="19"/>
      <c r="Q17" s="19">
        <f t="shared" si="3"/>
        <v>509080</v>
      </c>
      <c r="T17" s="350"/>
      <c r="U17" s="21"/>
      <c r="V17" s="12"/>
      <c r="W17" s="12"/>
      <c r="X17" s="680"/>
      <c r="Y17" s="679"/>
      <c r="Z17" s="527"/>
    </row>
    <row r="18" spans="1:26" ht="12">
      <c r="A18" s="18">
        <v>8</v>
      </c>
      <c r="B18" s="19" t="s">
        <v>753</v>
      </c>
      <c r="C18" s="9">
        <v>4415</v>
      </c>
      <c r="D18" s="28"/>
      <c r="E18" s="19"/>
      <c r="F18" s="27"/>
      <c r="G18" s="19">
        <f t="shared" si="0"/>
        <v>4415</v>
      </c>
      <c r="H18" s="522">
        <v>4328</v>
      </c>
      <c r="I18" s="520"/>
      <c r="J18" s="418"/>
      <c r="K18" s="418"/>
      <c r="L18" s="528">
        <f t="shared" si="1"/>
        <v>4328</v>
      </c>
      <c r="M18" s="19">
        <f t="shared" si="2"/>
        <v>952160</v>
      </c>
      <c r="N18" s="19"/>
      <c r="O18" s="418"/>
      <c r="P18" s="19"/>
      <c r="Q18" s="19">
        <f t="shared" si="3"/>
        <v>952160</v>
      </c>
      <c r="T18" s="350"/>
      <c r="U18" s="21"/>
      <c r="V18" s="12"/>
      <c r="W18" s="12"/>
      <c r="X18" s="680"/>
      <c r="Y18" s="679"/>
      <c r="Z18" s="527"/>
    </row>
    <row r="19" spans="1:26" ht="12">
      <c r="A19" s="18">
        <v>9</v>
      </c>
      <c r="B19" s="19" t="s">
        <v>754</v>
      </c>
      <c r="C19" s="9">
        <v>4061</v>
      </c>
      <c r="D19" s="28"/>
      <c r="E19" s="19"/>
      <c r="F19" s="27"/>
      <c r="G19" s="19">
        <f t="shared" si="0"/>
        <v>4061</v>
      </c>
      <c r="H19" s="522">
        <v>3981</v>
      </c>
      <c r="I19" s="520"/>
      <c r="J19" s="418"/>
      <c r="K19" s="418"/>
      <c r="L19" s="528">
        <f t="shared" si="1"/>
        <v>3981</v>
      </c>
      <c r="M19" s="19">
        <f t="shared" si="2"/>
        <v>875820</v>
      </c>
      <c r="N19" s="19"/>
      <c r="O19" s="418"/>
      <c r="P19" s="19"/>
      <c r="Q19" s="19">
        <f t="shared" si="3"/>
        <v>875820</v>
      </c>
      <c r="T19" s="350"/>
      <c r="U19" s="21"/>
      <c r="V19" s="12"/>
      <c r="W19" s="12"/>
      <c r="X19" s="680"/>
      <c r="Y19" s="679"/>
      <c r="Z19" s="527"/>
    </row>
    <row r="20" spans="1:26" ht="12">
      <c r="A20" s="18">
        <v>10</v>
      </c>
      <c r="B20" s="19" t="s">
        <v>755</v>
      </c>
      <c r="C20" s="9">
        <v>1394</v>
      </c>
      <c r="D20" s="28"/>
      <c r="E20" s="19"/>
      <c r="F20" s="27"/>
      <c r="G20" s="19">
        <f t="shared" si="0"/>
        <v>1394</v>
      </c>
      <c r="H20" s="522">
        <v>1367</v>
      </c>
      <c r="I20" s="520"/>
      <c r="J20" s="418"/>
      <c r="K20" s="418"/>
      <c r="L20" s="528">
        <f t="shared" si="1"/>
        <v>1367</v>
      </c>
      <c r="M20" s="19">
        <f t="shared" si="2"/>
        <v>300740</v>
      </c>
      <c r="N20" s="19"/>
      <c r="O20" s="418"/>
      <c r="P20" s="19"/>
      <c r="Q20" s="19">
        <f t="shared" si="3"/>
        <v>300740</v>
      </c>
      <c r="T20" s="350"/>
      <c r="U20" s="21"/>
      <c r="V20" s="12"/>
      <c r="W20" s="12"/>
      <c r="X20" s="680"/>
      <c r="Y20" s="679"/>
      <c r="Z20" s="527"/>
    </row>
    <row r="21" spans="1:26" ht="12">
      <c r="A21" s="18">
        <v>11</v>
      </c>
      <c r="B21" s="19" t="s">
        <v>756</v>
      </c>
      <c r="C21" s="9">
        <v>2500</v>
      </c>
      <c r="D21" s="28"/>
      <c r="E21" s="19"/>
      <c r="F21" s="27"/>
      <c r="G21" s="19">
        <f t="shared" si="0"/>
        <v>2500</v>
      </c>
      <c r="H21" s="522">
        <v>2451</v>
      </c>
      <c r="I21" s="520"/>
      <c r="J21" s="418"/>
      <c r="K21" s="418"/>
      <c r="L21" s="528">
        <f t="shared" si="1"/>
        <v>2451</v>
      </c>
      <c r="M21" s="19">
        <f t="shared" si="2"/>
        <v>539220</v>
      </c>
      <c r="N21" s="19"/>
      <c r="O21" s="418"/>
      <c r="P21" s="19"/>
      <c r="Q21" s="19">
        <f t="shared" si="3"/>
        <v>539220</v>
      </c>
      <c r="T21" s="350"/>
      <c r="U21" s="21"/>
      <c r="V21" s="12"/>
      <c r="W21" s="12"/>
      <c r="X21" s="680"/>
      <c r="Y21" s="679"/>
      <c r="Z21" s="527"/>
    </row>
    <row r="22" spans="1:27" ht="12.75">
      <c r="A22" s="701" t="s">
        <v>15</v>
      </c>
      <c r="B22" s="703"/>
      <c r="C22" s="9">
        <f>SUM(C11:C21)</f>
        <v>38366</v>
      </c>
      <c r="D22" s="29"/>
      <c r="E22" s="29">
        <v>2200</v>
      </c>
      <c r="F22" s="441"/>
      <c r="G22" s="29">
        <f>SUM(G11:G21)</f>
        <v>40566</v>
      </c>
      <c r="H22" s="29">
        <f>SUM(H11:H21)</f>
        <v>37611</v>
      </c>
      <c r="I22" s="521"/>
      <c r="J22" s="446">
        <v>2200</v>
      </c>
      <c r="K22" s="446"/>
      <c r="L22" s="529">
        <f>SUM(L11:L21)</f>
        <v>39811</v>
      </c>
      <c r="M22" s="29">
        <f>SUM(M11:M21)</f>
        <v>8274420</v>
      </c>
      <c r="N22" s="29"/>
      <c r="O22" s="446">
        <f>SUM(O11:O21)</f>
        <v>686400</v>
      </c>
      <c r="P22" s="29"/>
      <c r="Q22" s="29">
        <f>SUM(Q11:Q21)</f>
        <v>8960820</v>
      </c>
      <c r="T22" s="12"/>
      <c r="U22" s="12"/>
      <c r="V22" s="12"/>
      <c r="W22" s="12"/>
      <c r="X22" s="680"/>
      <c r="Y22" s="679"/>
      <c r="AA22" s="444"/>
    </row>
    <row r="23" spans="1:25" ht="12">
      <c r="A23" s="72"/>
      <c r="B23" s="21"/>
      <c r="C23" s="21"/>
      <c r="D23" s="21"/>
      <c r="E23" s="21"/>
      <c r="F23" s="21"/>
      <c r="G23" s="21"/>
      <c r="I23" s="21"/>
      <c r="J23" s="21"/>
      <c r="K23" s="21"/>
      <c r="L23" s="21"/>
      <c r="M23" s="21"/>
      <c r="N23" s="21"/>
      <c r="O23" s="21"/>
      <c r="P23" s="21"/>
      <c r="Q23" s="21"/>
      <c r="T23" s="21"/>
      <c r="U23" s="21"/>
      <c r="V23" s="21"/>
      <c r="W23" s="21"/>
      <c r="X23" s="21"/>
      <c r="Y23" s="21"/>
    </row>
    <row r="24" spans="1:25" ht="12">
      <c r="A24" s="10" t="s">
        <v>7</v>
      </c>
      <c r="B24"/>
      <c r="C24"/>
      <c r="D24"/>
      <c r="H24" s="444"/>
      <c r="I24" s="447"/>
      <c r="T24" s="21"/>
      <c r="U24" s="21"/>
      <c r="V24" s="21"/>
      <c r="W24" s="21"/>
      <c r="X24" s="21"/>
      <c r="Y24" s="21"/>
    </row>
    <row r="25" spans="1:25" ht="12">
      <c r="A25" t="s">
        <v>8</v>
      </c>
      <c r="B25"/>
      <c r="C25"/>
      <c r="D25"/>
      <c r="T25" s="21"/>
      <c r="U25" s="21"/>
      <c r="V25" s="21"/>
      <c r="W25" s="21"/>
      <c r="X25" s="21"/>
      <c r="Y25" s="21"/>
    </row>
    <row r="26" spans="1:25" ht="12.75">
      <c r="A26" t="s">
        <v>9</v>
      </c>
      <c r="B26"/>
      <c r="C26"/>
      <c r="D26"/>
      <c r="I26" s="11"/>
      <c r="J26" s="11"/>
      <c r="K26" s="11"/>
      <c r="L26" s="11"/>
      <c r="T26" s="21"/>
      <c r="U26" s="21"/>
      <c r="V26" s="21"/>
      <c r="W26" s="21"/>
      <c r="X26" s="21"/>
      <c r="Y26" s="679"/>
    </row>
    <row r="27" spans="1:25" ht="12.75">
      <c r="A27" s="15" t="s">
        <v>420</v>
      </c>
      <c r="B27"/>
      <c r="C27"/>
      <c r="D27"/>
      <c r="E27"/>
      <c r="F27"/>
      <c r="G27"/>
      <c r="H27"/>
      <c r="I27"/>
      <c r="J27" s="11"/>
      <c r="K27" s="11"/>
      <c r="L27" s="11"/>
      <c r="M27"/>
      <c r="N27"/>
      <c r="O27"/>
      <c r="P27"/>
      <c r="Q27"/>
      <c r="T27" s="21"/>
      <c r="U27" s="21"/>
      <c r="V27" s="21"/>
      <c r="W27" s="21"/>
      <c r="X27" s="21"/>
      <c r="Y27" s="21"/>
    </row>
    <row r="28" spans="1:25" ht="12">
      <c r="A28"/>
      <c r="B28"/>
      <c r="C28" s="15" t="s">
        <v>422</v>
      </c>
      <c r="D28"/>
      <c r="E28" s="12"/>
      <c r="F28" s="12"/>
      <c r="G28" s="12"/>
      <c r="H28" s="12"/>
      <c r="I28" s="12"/>
      <c r="J28" s="12"/>
      <c r="K28" s="12"/>
      <c r="L28" s="12"/>
      <c r="M28" s="12"/>
      <c r="N28"/>
      <c r="O28"/>
      <c r="P28"/>
      <c r="Q28"/>
      <c r="T28" s="21"/>
      <c r="U28" s="21"/>
      <c r="V28" s="21"/>
      <c r="W28" s="21"/>
      <c r="X28" s="21"/>
      <c r="Y28" s="21"/>
    </row>
    <row r="29" spans="1:25" ht="12">
      <c r="A29"/>
      <c r="B29"/>
      <c r="D29"/>
      <c r="E29" s="12"/>
      <c r="F29" s="12"/>
      <c r="G29" s="12"/>
      <c r="H29" s="12"/>
      <c r="I29" s="12"/>
      <c r="J29" s="12"/>
      <c r="K29" s="12"/>
      <c r="L29" s="12"/>
      <c r="M29" s="12"/>
      <c r="N29"/>
      <c r="O29"/>
      <c r="P29"/>
      <c r="Q29"/>
      <c r="T29" s="21"/>
      <c r="U29" s="21"/>
      <c r="V29" s="502"/>
      <c r="W29" s="21"/>
      <c r="X29" s="21"/>
      <c r="Y29" s="21"/>
    </row>
    <row r="30" spans="1:25" ht="12">
      <c r="A30"/>
      <c r="B30"/>
      <c r="D30"/>
      <c r="E30" s="12"/>
      <c r="F30" s="12"/>
      <c r="G30" s="12"/>
      <c r="H30" s="12"/>
      <c r="I30" s="12"/>
      <c r="J30" s="12"/>
      <c r="K30" s="12"/>
      <c r="L30" s="12"/>
      <c r="M30" s="12"/>
      <c r="N30"/>
      <c r="O30"/>
      <c r="P30"/>
      <c r="Q30"/>
      <c r="T30" s="21"/>
      <c r="U30" s="21"/>
      <c r="V30" s="21"/>
      <c r="W30" s="679"/>
      <c r="X30" s="21"/>
      <c r="Y30" s="21"/>
    </row>
    <row r="31" spans="1:25" ht="12">
      <c r="A31"/>
      <c r="B31"/>
      <c r="D31"/>
      <c r="E31" s="12"/>
      <c r="F31" s="12"/>
      <c r="G31" s="12"/>
      <c r="H31" s="12"/>
      <c r="I31" s="12"/>
      <c r="J31" s="12"/>
      <c r="K31" s="12"/>
      <c r="L31" s="12"/>
      <c r="M31" s="12"/>
      <c r="N31"/>
      <c r="O31"/>
      <c r="P31"/>
      <c r="Q31"/>
      <c r="T31" s="21"/>
      <c r="U31" s="21"/>
      <c r="V31" s="21"/>
      <c r="W31" s="679"/>
      <c r="X31" s="21"/>
      <c r="Y31" s="21"/>
    </row>
    <row r="32" spans="1:25" ht="12">
      <c r="A32"/>
      <c r="B32"/>
      <c r="D32"/>
      <c r="E32" s="12"/>
      <c r="F32" s="12"/>
      <c r="G32" s="12"/>
      <c r="H32" s="12"/>
      <c r="I32" s="12"/>
      <c r="J32" s="12"/>
      <c r="K32" s="12"/>
      <c r="L32" s="12"/>
      <c r="M32" s="12"/>
      <c r="N32"/>
      <c r="O32"/>
      <c r="P32"/>
      <c r="Q32"/>
      <c r="T32" s="21"/>
      <c r="U32" s="21"/>
      <c r="V32" s="21"/>
      <c r="W32" s="679"/>
      <c r="X32" s="21"/>
      <c r="Y32" s="21"/>
    </row>
    <row r="33" spans="20:25" ht="12">
      <c r="T33" s="21"/>
      <c r="U33" s="21"/>
      <c r="V33" s="679"/>
      <c r="W33" s="21"/>
      <c r="X33" s="21"/>
      <c r="Y33" s="21"/>
    </row>
    <row r="34" spans="1:25" ht="12.75">
      <c r="A34" s="14" t="s">
        <v>11</v>
      </c>
      <c r="B34" s="14"/>
      <c r="C34" s="14"/>
      <c r="D34" s="14"/>
      <c r="E34" s="14"/>
      <c r="F34" s="14"/>
      <c r="G34" s="14"/>
      <c r="I34" s="14"/>
      <c r="O34" s="84"/>
      <c r="P34" s="84"/>
      <c r="Q34" s="84"/>
      <c r="T34" s="21"/>
      <c r="U34" s="21"/>
      <c r="V34" s="21"/>
      <c r="W34" s="21"/>
      <c r="X34" s="21"/>
      <c r="Y34" s="21"/>
    </row>
    <row r="35" spans="2:25" ht="13.5">
      <c r="B35" s="84"/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22" t="s">
        <v>758</v>
      </c>
      <c r="N35" s="822"/>
      <c r="O35" s="822"/>
      <c r="P35" s="822"/>
      <c r="Q35" s="822"/>
      <c r="T35" s="12"/>
      <c r="U35" s="12"/>
      <c r="V35" s="679"/>
      <c r="W35" s="21"/>
      <c r="X35" s="12"/>
      <c r="Y35" s="12"/>
    </row>
    <row r="36" spans="2:25" ht="13.5">
      <c r="B36" s="84"/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22" t="s">
        <v>759</v>
      </c>
      <c r="N36" s="822"/>
      <c r="O36" s="822"/>
      <c r="P36" s="822"/>
      <c r="Q36" s="822"/>
      <c r="T36" s="12"/>
      <c r="U36" s="12"/>
      <c r="V36" s="445"/>
      <c r="W36" s="21"/>
      <c r="X36" s="12"/>
      <c r="Y36" s="12"/>
    </row>
    <row r="37" spans="1:12" ht="12">
      <c r="A37" s="817"/>
      <c r="B37" s="817"/>
      <c r="C37" s="817"/>
      <c r="D37" s="817"/>
      <c r="E37" s="817"/>
      <c r="F37" s="817"/>
      <c r="G37" s="817"/>
      <c r="H37" s="817"/>
      <c r="I37" s="817"/>
      <c r="J37" s="817"/>
      <c r="K37" s="817"/>
      <c r="L37" s="817"/>
    </row>
  </sheetData>
  <sheetProtection/>
  <mergeCells count="15">
    <mergeCell ref="B8:B9"/>
    <mergeCell ref="A7:B7"/>
    <mergeCell ref="N7:R7"/>
    <mergeCell ref="C8:G8"/>
    <mergeCell ref="H8:L8"/>
    <mergeCell ref="A22:B22"/>
    <mergeCell ref="M35:Q35"/>
    <mergeCell ref="M36:Q36"/>
    <mergeCell ref="A37:L37"/>
    <mergeCell ref="O1:Q1"/>
    <mergeCell ref="A2:L2"/>
    <mergeCell ref="A3:L3"/>
    <mergeCell ref="A5:L5"/>
    <mergeCell ref="M8:Q8"/>
    <mergeCell ref="A8:A9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view="pageBreakPreview" zoomScaleSheetLayoutView="100" zoomScalePageLayoutView="0" workbookViewId="0" topLeftCell="A4">
      <selection activeCell="C38" sqref="C38"/>
    </sheetView>
  </sheetViews>
  <sheetFormatPr defaultColWidth="9.140625" defaultRowHeight="12.75"/>
  <cols>
    <col min="1" max="1" width="6.00390625" style="0" customWidth="1"/>
    <col min="2" max="2" width="15.57421875" style="0" customWidth="1"/>
    <col min="3" max="3" width="17.28125" style="0" customWidth="1"/>
    <col min="4" max="4" width="19.00390625" style="0" customWidth="1"/>
    <col min="5" max="5" width="19.7109375" style="0" customWidth="1"/>
    <col min="6" max="6" width="18.8515625" style="0" customWidth="1"/>
    <col min="7" max="7" width="15.28125" style="0" customWidth="1"/>
  </cols>
  <sheetData>
    <row r="1" spans="1:7" ht="15">
      <c r="A1" s="805" t="s">
        <v>0</v>
      </c>
      <c r="B1" s="805"/>
      <c r="C1" s="805"/>
      <c r="D1" s="805"/>
      <c r="E1" s="805"/>
      <c r="G1" s="206" t="s">
        <v>628</v>
      </c>
    </row>
    <row r="2" spans="1:6" ht="20.25">
      <c r="A2" s="806" t="s">
        <v>790</v>
      </c>
      <c r="B2" s="806"/>
      <c r="C2" s="806"/>
      <c r="D2" s="806"/>
      <c r="E2" s="806"/>
      <c r="F2" s="806"/>
    </row>
    <row r="3" spans="1:2" ht="13.5">
      <c r="A3" s="208"/>
      <c r="B3" s="208"/>
    </row>
    <row r="4" spans="1:6" ht="18" customHeight="1">
      <c r="A4" s="807" t="s">
        <v>629</v>
      </c>
      <c r="B4" s="807"/>
      <c r="C4" s="807"/>
      <c r="D4" s="807"/>
      <c r="E4" s="807"/>
      <c r="F4" s="807"/>
    </row>
    <row r="5" spans="1:2" ht="13.5">
      <c r="A5" s="35" t="s">
        <v>780</v>
      </c>
      <c r="B5" s="209"/>
    </row>
    <row r="6" spans="1:7" ht="13.5">
      <c r="A6" s="209"/>
      <c r="B6" s="209"/>
      <c r="F6" s="808" t="s">
        <v>843</v>
      </c>
      <c r="G6" s="808"/>
    </row>
    <row r="7" spans="1:7" ht="42" customHeight="1">
      <c r="A7" s="210" t="s">
        <v>2</v>
      </c>
      <c r="B7" s="210" t="s">
        <v>3</v>
      </c>
      <c r="C7" s="313" t="s">
        <v>630</v>
      </c>
      <c r="D7" s="313" t="s">
        <v>631</v>
      </c>
      <c r="E7" s="313" t="s">
        <v>632</v>
      </c>
      <c r="F7" s="313" t="s">
        <v>633</v>
      </c>
      <c r="G7" s="295" t="s">
        <v>634</v>
      </c>
    </row>
    <row r="8" spans="1:7" s="206" customFormat="1" ht="14.25">
      <c r="A8" s="211" t="s">
        <v>253</v>
      </c>
      <c r="B8" s="211" t="s">
        <v>254</v>
      </c>
      <c r="C8" s="211" t="s">
        <v>255</v>
      </c>
      <c r="D8" s="211" t="s">
        <v>256</v>
      </c>
      <c r="E8" s="211" t="s">
        <v>257</v>
      </c>
      <c r="F8" s="211" t="s">
        <v>258</v>
      </c>
      <c r="G8" s="211" t="s">
        <v>259</v>
      </c>
    </row>
    <row r="9" spans="1:7" s="206" customFormat="1" ht="14.25">
      <c r="A9" s="403">
        <v>1</v>
      </c>
      <c r="B9" s="19" t="s">
        <v>746</v>
      </c>
      <c r="C9" s="280">
        <v>43694</v>
      </c>
      <c r="D9" s="280">
        <v>13828</v>
      </c>
      <c r="E9" s="280"/>
      <c r="F9" s="280">
        <v>29866</v>
      </c>
      <c r="G9" s="9"/>
    </row>
    <row r="10" spans="1:7" s="206" customFormat="1" ht="14.25">
      <c r="A10" s="403">
        <v>2</v>
      </c>
      <c r="B10" s="19" t="s">
        <v>747</v>
      </c>
      <c r="C10" s="280">
        <v>5637</v>
      </c>
      <c r="D10" s="280">
        <v>1279</v>
      </c>
      <c r="E10" s="280"/>
      <c r="F10" s="280">
        <v>4358</v>
      </c>
      <c r="G10" s="9"/>
    </row>
    <row r="11" spans="1:7" s="206" customFormat="1" ht="14.25">
      <c r="A11" s="403">
        <v>3</v>
      </c>
      <c r="B11" s="19" t="s">
        <v>748</v>
      </c>
      <c r="C11" s="280">
        <v>11897</v>
      </c>
      <c r="D11" s="280">
        <v>7342</v>
      </c>
      <c r="E11" s="280"/>
      <c r="F11" s="280">
        <v>4555</v>
      </c>
      <c r="G11" s="9"/>
    </row>
    <row r="12" spans="1:7" s="206" customFormat="1" ht="14.25">
      <c r="A12" s="403">
        <v>4</v>
      </c>
      <c r="B12" s="19" t="s">
        <v>749</v>
      </c>
      <c r="C12" s="280">
        <v>3577</v>
      </c>
      <c r="D12" s="280">
        <v>1241</v>
      </c>
      <c r="E12" s="280"/>
      <c r="F12" s="280">
        <v>2336</v>
      </c>
      <c r="G12" s="9"/>
    </row>
    <row r="13" spans="1:7" s="206" customFormat="1" ht="14.25">
      <c r="A13" s="403">
        <v>5</v>
      </c>
      <c r="B13" s="19" t="s">
        <v>750</v>
      </c>
      <c r="C13" s="280">
        <v>11698</v>
      </c>
      <c r="D13" s="280">
        <v>4951</v>
      </c>
      <c r="E13" s="280"/>
      <c r="F13" s="280">
        <v>6747</v>
      </c>
      <c r="G13" s="9"/>
    </row>
    <row r="14" spans="1:7" s="206" customFormat="1" ht="14.25">
      <c r="A14" s="403">
        <v>6</v>
      </c>
      <c r="B14" s="19" t="s">
        <v>751</v>
      </c>
      <c r="C14" s="280">
        <v>26238</v>
      </c>
      <c r="D14" s="280">
        <v>9268</v>
      </c>
      <c r="E14" s="280"/>
      <c r="F14" s="280">
        <v>16970</v>
      </c>
      <c r="G14" s="9"/>
    </row>
    <row r="15" spans="1:7" s="206" customFormat="1" ht="14.25">
      <c r="A15" s="403">
        <v>7</v>
      </c>
      <c r="B15" s="19" t="s">
        <v>752</v>
      </c>
      <c r="C15" s="280">
        <v>11148</v>
      </c>
      <c r="D15" s="280">
        <v>4291</v>
      </c>
      <c r="E15" s="280"/>
      <c r="F15" s="280">
        <v>6857</v>
      </c>
      <c r="G15" s="9"/>
    </row>
    <row r="16" spans="1:7" s="206" customFormat="1" ht="14.25">
      <c r="A16" s="403">
        <v>8</v>
      </c>
      <c r="B16" s="19" t="s">
        <v>753</v>
      </c>
      <c r="C16" s="280">
        <v>13112</v>
      </c>
      <c r="D16" s="280">
        <v>5471</v>
      </c>
      <c r="E16" s="280"/>
      <c r="F16" s="280">
        <v>7641</v>
      </c>
      <c r="G16" s="9"/>
    </row>
    <row r="17" spans="1:7" s="206" customFormat="1" ht="14.25">
      <c r="A17" s="403">
        <v>9</v>
      </c>
      <c r="B17" s="19" t="s">
        <v>754</v>
      </c>
      <c r="C17" s="19">
        <v>19481</v>
      </c>
      <c r="D17" s="19">
        <v>7269</v>
      </c>
      <c r="E17" s="19"/>
      <c r="F17" s="280">
        <v>12212</v>
      </c>
      <c r="G17" s="9"/>
    </row>
    <row r="18" spans="1:7" s="206" customFormat="1" ht="14.25">
      <c r="A18" s="403">
        <v>10</v>
      </c>
      <c r="B18" s="19" t="s">
        <v>755</v>
      </c>
      <c r="C18" s="19">
        <v>7063</v>
      </c>
      <c r="D18" s="19">
        <v>3825</v>
      </c>
      <c r="E18" s="19"/>
      <c r="F18" s="280">
        <v>3238</v>
      </c>
      <c r="G18" s="9"/>
    </row>
    <row r="19" spans="1:7" s="206" customFormat="1" ht="14.25">
      <c r="A19" s="403">
        <v>11</v>
      </c>
      <c r="B19" s="19" t="s">
        <v>756</v>
      </c>
      <c r="C19" s="19">
        <v>9957</v>
      </c>
      <c r="D19" s="19">
        <v>4521</v>
      </c>
      <c r="E19" s="19"/>
      <c r="F19" s="280">
        <v>5436</v>
      </c>
      <c r="G19" s="9"/>
    </row>
    <row r="20" spans="1:7" s="206" customFormat="1" ht="14.25">
      <c r="A20" s="825" t="s">
        <v>15</v>
      </c>
      <c r="B20" s="825"/>
      <c r="C20" s="29">
        <v>163502</v>
      </c>
      <c r="D20" s="29">
        <f>SUM(D9:D19)</f>
        <v>63286</v>
      </c>
      <c r="E20" s="29"/>
      <c r="F20" s="29">
        <v>100216</v>
      </c>
      <c r="G20" s="29"/>
    </row>
    <row r="21" spans="1:7" s="206" customFormat="1" ht="14.25">
      <c r="A21" s="448"/>
      <c r="B21" s="21"/>
      <c r="C21" s="15"/>
      <c r="D21" s="15"/>
      <c r="E21" s="15"/>
      <c r="F21" s="15"/>
      <c r="G21"/>
    </row>
    <row r="22" spans="1:7" s="206" customFormat="1" ht="14.25">
      <c r="A22" s="448"/>
      <c r="B22" s="21"/>
      <c r="C22"/>
      <c r="D22"/>
      <c r="E22"/>
      <c r="F22"/>
      <c r="G22"/>
    </row>
    <row r="23" spans="1:7" s="206" customFormat="1" ht="14.25">
      <c r="A23" s="448"/>
      <c r="B23" s="21"/>
      <c r="C23"/>
      <c r="D23"/>
      <c r="E23"/>
      <c r="F23"/>
      <c r="G23"/>
    </row>
    <row r="24" spans="1:7" s="206" customFormat="1" ht="14.25">
      <c r="A24" s="448"/>
      <c r="B24" s="21"/>
      <c r="C24"/>
      <c r="D24"/>
      <c r="E24"/>
      <c r="F24"/>
      <c r="G24"/>
    </row>
    <row r="25" spans="1:7" s="206" customFormat="1" ht="14.25">
      <c r="A25" s="448"/>
      <c r="B25" s="21"/>
      <c r="C25"/>
      <c r="D25"/>
      <c r="E25"/>
      <c r="F25"/>
      <c r="G25"/>
    </row>
    <row r="26" spans="1:7" s="206" customFormat="1" ht="14.25">
      <c r="A26" s="448"/>
      <c r="B26" s="21"/>
      <c r="C26"/>
      <c r="D26"/>
      <c r="E26"/>
      <c r="F26"/>
      <c r="G26"/>
    </row>
    <row r="27" spans="1:7" s="206" customFormat="1" ht="14.25">
      <c r="A27" s="449"/>
      <c r="B27" s="314"/>
      <c r="C27" s="314"/>
      <c r="D27" s="314"/>
      <c r="E27" s="411"/>
      <c r="F27" s="411"/>
      <c r="G27" s="315"/>
    </row>
    <row r="28" spans="1:7" ht="13.5">
      <c r="A28" s="449"/>
      <c r="B28" s="314"/>
      <c r="C28" s="314"/>
      <c r="D28" s="314"/>
      <c r="E28" s="824" t="s">
        <v>758</v>
      </c>
      <c r="F28" s="824"/>
      <c r="G28" s="824"/>
    </row>
    <row r="29" spans="1:7" ht="13.5">
      <c r="A29" s="449"/>
      <c r="B29" s="314"/>
      <c r="C29" s="314"/>
      <c r="D29" s="314"/>
      <c r="E29" s="824" t="s">
        <v>759</v>
      </c>
      <c r="F29" s="824"/>
      <c r="G29" s="824"/>
    </row>
    <row r="30" spans="1:7" ht="12.75">
      <c r="A30" s="449" t="s">
        <v>11</v>
      </c>
      <c r="C30" s="314"/>
      <c r="D30" s="314"/>
      <c r="E30" s="314"/>
      <c r="F30" s="316"/>
      <c r="G30" s="317"/>
    </row>
    <row r="31" spans="1:7" ht="12.75">
      <c r="A31" s="449"/>
      <c r="B31" s="314"/>
      <c r="C31" s="314"/>
      <c r="D31" s="314"/>
      <c r="E31" s="314"/>
      <c r="F31" s="314"/>
      <c r="G31" s="314"/>
    </row>
    <row r="32" spans="1:13" ht="12.75">
      <c r="A32" s="314"/>
      <c r="B32" s="314"/>
      <c r="C32" s="314"/>
      <c r="D32" s="314"/>
      <c r="E32" s="314"/>
      <c r="F32" s="314"/>
      <c r="G32" s="314"/>
      <c r="H32" s="314"/>
      <c r="I32" s="314"/>
      <c r="J32" s="314"/>
      <c r="K32" s="314"/>
      <c r="L32" s="314"/>
      <c r="M32" s="314"/>
    </row>
  </sheetData>
  <sheetProtection/>
  <mergeCells count="7">
    <mergeCell ref="E29:G29"/>
    <mergeCell ref="A1:E1"/>
    <mergeCell ref="A2:F2"/>
    <mergeCell ref="A4:F4"/>
    <mergeCell ref="F6:G6"/>
    <mergeCell ref="A20:B20"/>
    <mergeCell ref="E28:G28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8"/>
  <sheetViews>
    <sheetView view="pageBreakPreview" zoomScale="90" zoomScaleSheetLayoutView="90" zoomScalePageLayoutView="0" workbookViewId="0" topLeftCell="C13">
      <selection activeCell="C38" sqref="C38"/>
    </sheetView>
  </sheetViews>
  <sheetFormatPr defaultColWidth="9.140625" defaultRowHeight="12.75"/>
  <cols>
    <col min="1" max="1" width="7.421875" style="15" customWidth="1"/>
    <col min="2" max="2" width="17.140625" style="15" customWidth="1"/>
    <col min="3" max="3" width="11.00390625" style="15" customWidth="1"/>
    <col min="4" max="4" width="10.00390625" style="15" customWidth="1"/>
    <col min="5" max="5" width="13.140625" style="15" customWidth="1"/>
    <col min="6" max="6" width="15.140625" style="15" customWidth="1"/>
    <col min="7" max="7" width="13.28125" style="15" customWidth="1"/>
    <col min="8" max="8" width="14.7109375" style="15" customWidth="1"/>
    <col min="9" max="9" width="16.7109375" style="15" customWidth="1"/>
    <col min="10" max="10" width="19.28125" style="15" customWidth="1"/>
    <col min="11" max="13" width="9.140625" style="15" customWidth="1"/>
    <col min="14" max="14" width="6.28125" style="15" customWidth="1"/>
    <col min="15" max="16" width="9.140625" style="15" customWidth="1"/>
    <col min="17" max="17" width="6.8515625" style="15" customWidth="1"/>
    <col min="18" max="18" width="8.140625" style="15" customWidth="1"/>
    <col min="19" max="19" width="7.8515625" style="15" customWidth="1"/>
    <col min="20" max="20" width="9.140625" style="15" customWidth="1"/>
    <col min="21" max="21" width="7.421875" style="15" customWidth="1"/>
    <col min="22" max="22" width="4.28125" style="15" customWidth="1"/>
    <col min="23" max="23" width="12.28125" style="15" customWidth="1"/>
    <col min="24" max="16384" width="9.140625" style="15" customWidth="1"/>
  </cols>
  <sheetData>
    <row r="1" spans="5:10" ht="12.75">
      <c r="E1" s="744"/>
      <c r="F1" s="744"/>
      <c r="G1" s="744"/>
      <c r="H1" s="744"/>
      <c r="I1" s="744"/>
      <c r="J1" s="143" t="s">
        <v>58</v>
      </c>
    </row>
    <row r="2" spans="1:10" ht="15">
      <c r="A2" s="815" t="s">
        <v>0</v>
      </c>
      <c r="B2" s="815"/>
      <c r="C2" s="815"/>
      <c r="D2" s="815"/>
      <c r="E2" s="815"/>
      <c r="F2" s="815"/>
      <c r="G2" s="815"/>
      <c r="H2" s="815"/>
      <c r="I2" s="815"/>
      <c r="J2" s="815"/>
    </row>
    <row r="3" spans="1:10" ht="19.5">
      <c r="A3" s="748" t="s">
        <v>790</v>
      </c>
      <c r="B3" s="748"/>
      <c r="C3" s="748"/>
      <c r="D3" s="748"/>
      <c r="E3" s="748"/>
      <c r="F3" s="748"/>
      <c r="G3" s="748"/>
      <c r="H3" s="748"/>
      <c r="I3" s="748"/>
      <c r="J3" s="748"/>
    </row>
    <row r="4" ht="14.25" customHeight="1"/>
    <row r="5" spans="1:10" ht="31.5" customHeight="1">
      <c r="A5" s="816" t="s">
        <v>801</v>
      </c>
      <c r="B5" s="816"/>
      <c r="C5" s="816"/>
      <c r="D5" s="816"/>
      <c r="E5" s="816"/>
      <c r="F5" s="816"/>
      <c r="G5" s="816"/>
      <c r="H5" s="816"/>
      <c r="I5" s="816"/>
      <c r="J5" s="816"/>
    </row>
    <row r="6" spans="1:10" ht="13.5" customHeight="1">
      <c r="A6" s="1"/>
      <c r="B6" s="1"/>
      <c r="C6" s="1"/>
      <c r="D6" s="1"/>
      <c r="E6" s="1"/>
      <c r="F6" s="1"/>
      <c r="G6" s="1"/>
      <c r="H6" s="1"/>
      <c r="I6" s="1"/>
      <c r="J6" s="1"/>
    </row>
    <row r="7" spans="1:12" ht="12.75">
      <c r="A7" s="750" t="s">
        <v>780</v>
      </c>
      <c r="B7" s="750"/>
      <c r="C7" s="31"/>
      <c r="H7" s="808" t="s">
        <v>843</v>
      </c>
      <c r="I7" s="808"/>
      <c r="J7" s="808"/>
      <c r="K7" s="115"/>
      <c r="L7" s="115"/>
    </row>
    <row r="8" spans="1:18" ht="12.75">
      <c r="A8" s="738" t="s">
        <v>2</v>
      </c>
      <c r="B8" s="738" t="s">
        <v>3</v>
      </c>
      <c r="C8" s="701" t="s">
        <v>839</v>
      </c>
      <c r="D8" s="702"/>
      <c r="E8" s="702"/>
      <c r="F8" s="703"/>
      <c r="G8" s="701" t="s">
        <v>98</v>
      </c>
      <c r="H8" s="702"/>
      <c r="I8" s="702"/>
      <c r="J8" s="703"/>
      <c r="Q8" s="21"/>
      <c r="R8" s="21"/>
    </row>
    <row r="9" spans="1:10" ht="64.5" customHeight="1">
      <c r="A9" s="738"/>
      <c r="B9" s="738"/>
      <c r="C9" s="5" t="s">
        <v>177</v>
      </c>
      <c r="D9" s="5" t="s">
        <v>13</v>
      </c>
      <c r="E9" s="7" t="s">
        <v>692</v>
      </c>
      <c r="F9" s="7" t="s">
        <v>194</v>
      </c>
      <c r="G9" s="5" t="s">
        <v>177</v>
      </c>
      <c r="H9" s="25" t="s">
        <v>14</v>
      </c>
      <c r="I9" s="109" t="s">
        <v>729</v>
      </c>
      <c r="J9" s="5" t="s">
        <v>730</v>
      </c>
    </row>
    <row r="10" spans="1:10" ht="12.75">
      <c r="A10" s="5">
        <v>1</v>
      </c>
      <c r="B10" s="5">
        <v>2</v>
      </c>
      <c r="C10" s="5">
        <v>3</v>
      </c>
      <c r="D10" s="5">
        <v>4</v>
      </c>
      <c r="E10" s="5">
        <v>5</v>
      </c>
      <c r="F10" s="7">
        <v>6</v>
      </c>
      <c r="G10" s="5">
        <v>7</v>
      </c>
      <c r="H10" s="105">
        <v>8</v>
      </c>
      <c r="I10" s="5">
        <v>9</v>
      </c>
      <c r="J10" s="5">
        <v>10</v>
      </c>
    </row>
    <row r="11" spans="1:23" ht="12">
      <c r="A11" s="18">
        <v>1</v>
      </c>
      <c r="B11" s="19" t="s">
        <v>746</v>
      </c>
      <c r="C11" s="590">
        <v>137</v>
      </c>
      <c r="D11" s="599">
        <v>34563</v>
      </c>
      <c r="E11" s="19">
        <v>220</v>
      </c>
      <c r="F11" s="108">
        <f>D11*E11</f>
        <v>7603860</v>
      </c>
      <c r="G11" s="96">
        <v>134</v>
      </c>
      <c r="H11" s="19">
        <v>6917680</v>
      </c>
      <c r="I11" s="28">
        <v>220</v>
      </c>
      <c r="J11" s="442">
        <f>H11/I11</f>
        <v>31444</v>
      </c>
      <c r="L11" s="21"/>
      <c r="M11" s="12"/>
      <c r="N11" s="679"/>
      <c r="O11" s="679"/>
      <c r="P11" s="680"/>
      <c r="Q11" s="679"/>
      <c r="R11" s="679"/>
      <c r="S11" s="21"/>
      <c r="T11" s="527"/>
      <c r="U11" s="681"/>
      <c r="V11" s="21"/>
      <c r="W11" s="21"/>
    </row>
    <row r="12" spans="1:23" ht="12">
      <c r="A12" s="18">
        <v>2</v>
      </c>
      <c r="B12" s="19" t="s">
        <v>747</v>
      </c>
      <c r="C12" s="590">
        <v>64</v>
      </c>
      <c r="D12" s="9">
        <v>5199</v>
      </c>
      <c r="E12" s="19">
        <v>220</v>
      </c>
      <c r="F12" s="108">
        <f aca="true" t="shared" si="0" ref="F12:F21">D12*E12</f>
        <v>1143780</v>
      </c>
      <c r="G12" s="96">
        <v>56</v>
      </c>
      <c r="H12" s="19">
        <v>1002320</v>
      </c>
      <c r="I12" s="28">
        <v>220</v>
      </c>
      <c r="J12" s="442">
        <f aca="true" t="shared" si="1" ref="J12:J21">H12/I12</f>
        <v>4556</v>
      </c>
      <c r="L12" s="21"/>
      <c r="M12" s="12"/>
      <c r="N12" s="679"/>
      <c r="O12" s="679"/>
      <c r="P12" s="680"/>
      <c r="Q12" s="679"/>
      <c r="R12" s="679"/>
      <c r="S12" s="21"/>
      <c r="T12" s="527"/>
      <c r="U12" s="681"/>
      <c r="V12" s="21"/>
      <c r="W12" s="21"/>
    </row>
    <row r="13" spans="1:23" ht="12">
      <c r="A13" s="18">
        <v>3</v>
      </c>
      <c r="B13" s="19" t="s">
        <v>748</v>
      </c>
      <c r="C13" s="590">
        <v>107</v>
      </c>
      <c r="D13" s="9">
        <v>8070</v>
      </c>
      <c r="E13" s="19">
        <v>220</v>
      </c>
      <c r="F13" s="108">
        <f t="shared" si="0"/>
        <v>1775400</v>
      </c>
      <c r="G13" s="96">
        <v>89</v>
      </c>
      <c r="H13" s="19">
        <v>1261480</v>
      </c>
      <c r="I13" s="28">
        <v>220</v>
      </c>
      <c r="J13" s="442">
        <f t="shared" si="1"/>
        <v>5734</v>
      </c>
      <c r="L13" s="21"/>
      <c r="M13" s="12"/>
      <c r="N13" s="679"/>
      <c r="O13" s="679"/>
      <c r="P13" s="680"/>
      <c r="Q13" s="679"/>
      <c r="R13" s="679"/>
      <c r="S13" s="21"/>
      <c r="T13" s="527"/>
      <c r="U13" s="681"/>
      <c r="V13" s="21"/>
      <c r="W13" s="21"/>
    </row>
    <row r="14" spans="1:23" ht="14.25">
      <c r="A14" s="18">
        <v>4</v>
      </c>
      <c r="B14" s="19" t="s">
        <v>749</v>
      </c>
      <c r="C14" s="590">
        <v>54</v>
      </c>
      <c r="D14" s="9">
        <v>8406</v>
      </c>
      <c r="E14" s="19">
        <v>220</v>
      </c>
      <c r="F14" s="108">
        <f t="shared" si="0"/>
        <v>1849320</v>
      </c>
      <c r="G14" s="96">
        <v>55</v>
      </c>
      <c r="H14" s="19">
        <v>676060</v>
      </c>
      <c r="I14" s="28">
        <v>220</v>
      </c>
      <c r="J14" s="442">
        <f t="shared" si="1"/>
        <v>3073</v>
      </c>
      <c r="L14" s="21"/>
      <c r="M14" s="682"/>
      <c r="N14" s="679"/>
      <c r="O14" s="679"/>
      <c r="P14" s="680"/>
      <c r="Q14" s="679"/>
      <c r="R14" s="679"/>
      <c r="S14" s="21"/>
      <c r="T14" s="527"/>
      <c r="U14" s="681"/>
      <c r="V14" s="21"/>
      <c r="W14" s="21"/>
    </row>
    <row r="15" spans="1:23" ht="12">
      <c r="A15" s="18">
        <v>5</v>
      </c>
      <c r="B15" s="19" t="s">
        <v>750</v>
      </c>
      <c r="C15" s="590">
        <v>130</v>
      </c>
      <c r="D15" s="9">
        <v>20827</v>
      </c>
      <c r="E15" s="19">
        <v>220</v>
      </c>
      <c r="F15" s="108">
        <f t="shared" si="0"/>
        <v>4581940</v>
      </c>
      <c r="G15" s="96">
        <v>109</v>
      </c>
      <c r="H15" s="19">
        <v>1655280</v>
      </c>
      <c r="I15" s="28">
        <v>220</v>
      </c>
      <c r="J15" s="442">
        <f t="shared" si="1"/>
        <v>7524</v>
      </c>
      <c r="L15" s="21"/>
      <c r="M15" s="12"/>
      <c r="N15" s="679"/>
      <c r="O15" s="679"/>
      <c r="P15" s="680"/>
      <c r="Q15" s="679"/>
      <c r="R15" s="679"/>
      <c r="S15" s="21"/>
      <c r="T15" s="527"/>
      <c r="U15" s="681"/>
      <c r="V15" s="21"/>
      <c r="W15" s="21"/>
    </row>
    <row r="16" spans="1:23" ht="12">
      <c r="A16" s="18">
        <v>6</v>
      </c>
      <c r="B16" s="19" t="s">
        <v>751</v>
      </c>
      <c r="C16" s="590">
        <v>136</v>
      </c>
      <c r="D16" s="9">
        <v>8748</v>
      </c>
      <c r="E16" s="19">
        <v>220</v>
      </c>
      <c r="F16" s="108">
        <f t="shared" si="0"/>
        <v>1924560</v>
      </c>
      <c r="G16" s="96">
        <v>181</v>
      </c>
      <c r="H16" s="19">
        <v>4525620</v>
      </c>
      <c r="I16" s="28">
        <v>220</v>
      </c>
      <c r="J16" s="442">
        <f t="shared" si="1"/>
        <v>20571</v>
      </c>
      <c r="L16" s="21"/>
      <c r="M16" s="12"/>
      <c r="N16" s="679"/>
      <c r="O16" s="679"/>
      <c r="P16" s="680"/>
      <c r="Q16" s="679"/>
      <c r="R16" s="679"/>
      <c r="S16" s="21"/>
      <c r="T16" s="527"/>
      <c r="U16" s="681"/>
      <c r="V16" s="21"/>
      <c r="W16" s="21"/>
    </row>
    <row r="17" spans="1:23" ht="12">
      <c r="A17" s="18">
        <v>7</v>
      </c>
      <c r="B17" s="19" t="s">
        <v>752</v>
      </c>
      <c r="C17" s="590">
        <v>71</v>
      </c>
      <c r="D17" s="9">
        <v>8604</v>
      </c>
      <c r="E17" s="19">
        <v>220</v>
      </c>
      <c r="F17" s="108">
        <f t="shared" si="0"/>
        <v>1892880</v>
      </c>
      <c r="G17" s="96">
        <v>73</v>
      </c>
      <c r="H17" s="19">
        <v>1514260</v>
      </c>
      <c r="I17" s="28">
        <v>220</v>
      </c>
      <c r="J17" s="442">
        <f t="shared" si="1"/>
        <v>6883</v>
      </c>
      <c r="L17" s="21"/>
      <c r="M17" s="12"/>
      <c r="N17" s="679"/>
      <c r="O17" s="679"/>
      <c r="P17" s="680"/>
      <c r="Q17" s="679"/>
      <c r="R17" s="679"/>
      <c r="S17" s="21"/>
      <c r="T17" s="527"/>
      <c r="U17" s="681"/>
      <c r="V17" s="21"/>
      <c r="W17" s="21"/>
    </row>
    <row r="18" spans="1:23" ht="12">
      <c r="A18" s="18">
        <v>8</v>
      </c>
      <c r="B18" s="19" t="s">
        <v>753</v>
      </c>
      <c r="C18" s="590">
        <v>103</v>
      </c>
      <c r="D18" s="9">
        <v>5236</v>
      </c>
      <c r="E18" s="19">
        <v>220</v>
      </c>
      <c r="F18" s="108">
        <f t="shared" si="0"/>
        <v>1151920</v>
      </c>
      <c r="G18" s="96">
        <v>95</v>
      </c>
      <c r="H18" s="19">
        <v>1968780</v>
      </c>
      <c r="I18" s="28">
        <v>220</v>
      </c>
      <c r="J18" s="442">
        <f t="shared" si="1"/>
        <v>8949</v>
      </c>
      <c r="L18" s="21"/>
      <c r="M18" s="12"/>
      <c r="N18" s="679"/>
      <c r="O18" s="679"/>
      <c r="P18" s="680"/>
      <c r="Q18" s="679"/>
      <c r="R18" s="679"/>
      <c r="S18" s="21"/>
      <c r="T18" s="527"/>
      <c r="U18" s="681"/>
      <c r="V18" s="21"/>
      <c r="W18" s="21"/>
    </row>
    <row r="19" spans="1:23" ht="12">
      <c r="A19" s="18">
        <v>9</v>
      </c>
      <c r="B19" s="19" t="s">
        <v>754</v>
      </c>
      <c r="C19" s="590">
        <v>116</v>
      </c>
      <c r="D19" s="9">
        <v>7620</v>
      </c>
      <c r="E19" s="19">
        <v>220</v>
      </c>
      <c r="F19" s="108">
        <f t="shared" si="0"/>
        <v>1676400</v>
      </c>
      <c r="G19" s="96">
        <v>110</v>
      </c>
      <c r="H19" s="19">
        <v>3196380</v>
      </c>
      <c r="I19" s="28">
        <v>220</v>
      </c>
      <c r="J19" s="442">
        <f t="shared" si="1"/>
        <v>14529</v>
      </c>
      <c r="L19" s="21"/>
      <c r="M19" s="12"/>
      <c r="N19" s="679"/>
      <c r="O19" s="679"/>
      <c r="P19" s="680"/>
      <c r="Q19" s="679"/>
      <c r="R19" s="679"/>
      <c r="S19" s="21"/>
      <c r="T19" s="527"/>
      <c r="U19" s="681"/>
      <c r="V19" s="21"/>
      <c r="W19" s="21"/>
    </row>
    <row r="20" spans="1:23" ht="12">
      <c r="A20" s="18">
        <v>10</v>
      </c>
      <c r="B20" s="19" t="s">
        <v>755</v>
      </c>
      <c r="C20" s="590">
        <v>93</v>
      </c>
      <c r="D20" s="9">
        <v>14677</v>
      </c>
      <c r="E20" s="19">
        <v>220</v>
      </c>
      <c r="F20" s="108">
        <f t="shared" si="0"/>
        <v>3228940</v>
      </c>
      <c r="G20" s="96">
        <v>96</v>
      </c>
      <c r="H20" s="19">
        <v>969320</v>
      </c>
      <c r="I20" s="28">
        <v>220</v>
      </c>
      <c r="J20" s="442">
        <f t="shared" si="1"/>
        <v>4406</v>
      </c>
      <c r="L20" s="21"/>
      <c r="M20" s="12"/>
      <c r="N20" s="679"/>
      <c r="O20" s="679"/>
      <c r="P20" s="680"/>
      <c r="Q20" s="679"/>
      <c r="R20" s="679"/>
      <c r="S20" s="21"/>
      <c r="T20" s="527"/>
      <c r="U20" s="681"/>
      <c r="V20" s="21"/>
      <c r="W20" s="21"/>
    </row>
    <row r="21" spans="1:23" ht="12">
      <c r="A21" s="18">
        <v>11</v>
      </c>
      <c r="B21" s="19" t="s">
        <v>756</v>
      </c>
      <c r="C21" s="590">
        <v>123</v>
      </c>
      <c r="D21" s="9">
        <v>2573</v>
      </c>
      <c r="E21" s="19">
        <v>220</v>
      </c>
      <c r="F21" s="108">
        <f t="shared" si="0"/>
        <v>566060</v>
      </c>
      <c r="G21" s="96">
        <v>123</v>
      </c>
      <c r="H21" s="19">
        <v>1767040</v>
      </c>
      <c r="I21" s="28">
        <v>220</v>
      </c>
      <c r="J21" s="442">
        <f t="shared" si="1"/>
        <v>8032</v>
      </c>
      <c r="L21" s="21"/>
      <c r="M21" s="12"/>
      <c r="N21" s="679"/>
      <c r="O21" s="679"/>
      <c r="P21" s="680"/>
      <c r="Q21" s="679"/>
      <c r="R21" s="679"/>
      <c r="S21" s="21"/>
      <c r="T21" s="527"/>
      <c r="U21" s="681"/>
      <c r="V21" s="21"/>
      <c r="W21" s="21"/>
    </row>
    <row r="22" spans="1:23" ht="14.25">
      <c r="A22" s="701" t="s">
        <v>15</v>
      </c>
      <c r="B22" s="703"/>
      <c r="C22" s="591">
        <v>1134</v>
      </c>
      <c r="D22" s="392">
        <f>SUM(D11:D21)</f>
        <v>124523</v>
      </c>
      <c r="E22" s="19">
        <v>220</v>
      </c>
      <c r="F22" s="450">
        <f>SUM(F11:F21)</f>
        <v>27395060</v>
      </c>
      <c r="G22" s="326">
        <f>SUM(G11:G21)</f>
        <v>1121</v>
      </c>
      <c r="H22" s="29">
        <v>25454220</v>
      </c>
      <c r="I22" s="28">
        <v>220</v>
      </c>
      <c r="J22" s="443">
        <f>SUM(J11:J21)</f>
        <v>115701</v>
      </c>
      <c r="L22" s="21"/>
      <c r="M22" s="12"/>
      <c r="N22" s="21"/>
      <c r="O22" s="679"/>
      <c r="P22" s="21"/>
      <c r="Q22" s="21"/>
      <c r="R22" s="679"/>
      <c r="S22" s="21"/>
      <c r="T22" s="21"/>
      <c r="U22" s="683"/>
      <c r="V22" s="21"/>
      <c r="W22" s="444"/>
    </row>
    <row r="23" spans="1:23" ht="12.75">
      <c r="A23" s="11"/>
      <c r="B23" s="30"/>
      <c r="C23" s="30"/>
      <c r="D23" s="21"/>
      <c r="E23" s="21"/>
      <c r="F23" s="21"/>
      <c r="G23" s="21"/>
      <c r="H23" s="21"/>
      <c r="I23" s="21"/>
      <c r="J23" s="21"/>
      <c r="L23" s="21"/>
      <c r="M23" s="527"/>
      <c r="N23" s="21"/>
      <c r="O23" s="679"/>
      <c r="P23" s="21"/>
      <c r="Q23" s="21"/>
      <c r="R23" s="21"/>
      <c r="S23" s="21"/>
      <c r="T23" s="21"/>
      <c r="U23" s="21"/>
      <c r="V23" s="21"/>
      <c r="W23" s="21"/>
    </row>
    <row r="24" spans="1:23" ht="12.75">
      <c r="A24" s="745" t="s">
        <v>789</v>
      </c>
      <c r="B24" s="745"/>
      <c r="C24" s="745"/>
      <c r="D24" s="21"/>
      <c r="E24" s="21"/>
      <c r="F24" s="21"/>
      <c r="H24" s="21"/>
      <c r="I24" s="21"/>
      <c r="J24" s="21"/>
      <c r="K24" s="447"/>
      <c r="L24" s="21"/>
      <c r="M24" s="21"/>
      <c r="N24" s="21"/>
      <c r="O24" s="679"/>
      <c r="P24" s="21"/>
      <c r="Q24" s="21"/>
      <c r="R24" s="21"/>
      <c r="S24" s="21"/>
      <c r="T24" s="21"/>
      <c r="U24" s="21"/>
      <c r="V24" s="21"/>
      <c r="W24" s="21"/>
    </row>
    <row r="25" spans="1:23" ht="12.75">
      <c r="A25" s="11"/>
      <c r="B25" s="30"/>
      <c r="C25" s="30"/>
      <c r="D25" s="21"/>
      <c r="E25" s="21"/>
      <c r="F25" s="21"/>
      <c r="G25" s="21"/>
      <c r="H25" s="21"/>
      <c r="I25" s="21"/>
      <c r="J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</row>
    <row r="26" spans="1:23" ht="12.75">
      <c r="A26" s="14" t="s">
        <v>11</v>
      </c>
      <c r="B26" s="14"/>
      <c r="C26" s="14"/>
      <c r="D26" s="14"/>
      <c r="E26" s="14"/>
      <c r="F26" s="14"/>
      <c r="G26" s="14"/>
      <c r="I26" s="84"/>
      <c r="J26" s="84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</row>
    <row r="27" spans="1:23" ht="12.75">
      <c r="A27" s="14"/>
      <c r="B27" s="14"/>
      <c r="C27" s="14"/>
      <c r="D27" s="14"/>
      <c r="E27" s="14"/>
      <c r="F27" s="14"/>
      <c r="G27" s="14"/>
      <c r="I27" s="84"/>
      <c r="J27" s="8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23" ht="12.75">
      <c r="A28" s="14"/>
      <c r="B28" s="14"/>
      <c r="C28" s="14"/>
      <c r="D28" s="14"/>
      <c r="E28" s="14"/>
      <c r="F28" s="14"/>
      <c r="G28" s="14"/>
      <c r="I28" s="84"/>
      <c r="J28" s="84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</row>
    <row r="29" spans="1:23" ht="12.75">
      <c r="A29" s="14"/>
      <c r="B29" s="14"/>
      <c r="C29" s="14"/>
      <c r="D29" s="14"/>
      <c r="E29" s="14"/>
      <c r="F29" s="14"/>
      <c r="G29" s="14"/>
      <c r="I29" s="84"/>
      <c r="J29" s="84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</row>
    <row r="30" spans="2:23" ht="12.75">
      <c r="B30" s="84"/>
      <c r="C30" s="84"/>
      <c r="D30" s="84"/>
      <c r="E30" s="84"/>
      <c r="F30" s="84"/>
      <c r="G30" s="84"/>
      <c r="H30" s="84"/>
      <c r="I30" s="84"/>
      <c r="J30" s="84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2:23" ht="12.75">
      <c r="B31" s="84"/>
      <c r="C31" s="84"/>
      <c r="D31" s="84"/>
      <c r="E31" s="84"/>
      <c r="F31" s="84"/>
      <c r="G31" s="84"/>
      <c r="H31" s="826" t="s">
        <v>758</v>
      </c>
      <c r="I31" s="826"/>
      <c r="J31" s="826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</row>
    <row r="32" spans="1:10" ht="12.75">
      <c r="A32" s="14"/>
      <c r="B32" s="14"/>
      <c r="C32" s="14"/>
      <c r="E32" s="14"/>
      <c r="H32" s="826" t="s">
        <v>759</v>
      </c>
      <c r="I32" s="826"/>
      <c r="J32" s="826"/>
    </row>
    <row r="36" spans="1:10" ht="12">
      <c r="A36" s="827"/>
      <c r="B36" s="827"/>
      <c r="C36" s="827"/>
      <c r="D36" s="827"/>
      <c r="E36" s="827"/>
      <c r="F36" s="827"/>
      <c r="G36" s="827"/>
      <c r="H36" s="827"/>
      <c r="I36" s="827"/>
      <c r="J36" s="827"/>
    </row>
    <row r="38" spans="1:10" ht="12">
      <c r="A38" s="827"/>
      <c r="B38" s="827"/>
      <c r="C38" s="827"/>
      <c r="D38" s="827"/>
      <c r="E38" s="827"/>
      <c r="F38" s="827"/>
      <c r="G38" s="827"/>
      <c r="H38" s="827"/>
      <c r="I38" s="827"/>
      <c r="J38" s="827"/>
    </row>
  </sheetData>
  <sheetProtection/>
  <mergeCells count="16">
    <mergeCell ref="E1:I1"/>
    <mergeCell ref="A2:J2"/>
    <mergeCell ref="A3:J3"/>
    <mergeCell ref="G8:J8"/>
    <mergeCell ref="C8:F8"/>
    <mergeCell ref="H7:J7"/>
    <mergeCell ref="A5:J5"/>
    <mergeCell ref="A8:A9"/>
    <mergeCell ref="B8:B9"/>
    <mergeCell ref="A7:B7"/>
    <mergeCell ref="A22:B22"/>
    <mergeCell ref="A24:C24"/>
    <mergeCell ref="H31:J31"/>
    <mergeCell ref="H32:J32"/>
    <mergeCell ref="A38:J38"/>
    <mergeCell ref="A36:J36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96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0"/>
  <sheetViews>
    <sheetView view="pageBreakPreview" zoomScale="90" zoomScaleSheetLayoutView="90" zoomScalePageLayoutView="0" workbookViewId="0" topLeftCell="A1">
      <selection activeCell="C38" sqref="C38"/>
    </sheetView>
  </sheetViews>
  <sheetFormatPr defaultColWidth="9.140625" defaultRowHeight="12.75"/>
  <cols>
    <col min="1" max="1" width="7.421875" style="15" customWidth="1"/>
    <col min="2" max="2" width="17.140625" style="15" customWidth="1"/>
    <col min="3" max="3" width="11.00390625" style="15" customWidth="1"/>
    <col min="4" max="4" width="10.00390625" style="15" customWidth="1"/>
    <col min="5" max="5" width="14.140625" style="15" customWidth="1"/>
    <col min="6" max="6" width="14.28125" style="15" customWidth="1"/>
    <col min="7" max="7" width="13.28125" style="15" customWidth="1"/>
    <col min="8" max="8" width="14.7109375" style="15" customWidth="1"/>
    <col min="9" max="9" width="16.7109375" style="15" customWidth="1"/>
    <col min="10" max="10" width="19.28125" style="15" customWidth="1"/>
    <col min="11" max="14" width="9.140625" style="15" customWidth="1"/>
    <col min="15" max="15" width="10.421875" style="15" bestFit="1" customWidth="1"/>
    <col min="16" max="16" width="9.140625" style="15" customWidth="1"/>
    <col min="17" max="17" width="5.8515625" style="15" customWidth="1"/>
    <col min="18" max="18" width="5.140625" style="15" customWidth="1"/>
    <col min="19" max="19" width="4.8515625" style="15" customWidth="1"/>
    <col min="20" max="20" width="4.57421875" style="15" customWidth="1"/>
    <col min="21" max="21" width="4.8515625" style="15" customWidth="1"/>
    <col min="22" max="22" width="4.7109375" style="15" customWidth="1"/>
    <col min="23" max="16384" width="9.140625" style="15" customWidth="1"/>
  </cols>
  <sheetData>
    <row r="1" spans="5:10" ht="12.75">
      <c r="E1" s="744"/>
      <c r="F1" s="744"/>
      <c r="G1" s="744"/>
      <c r="H1" s="744"/>
      <c r="I1" s="744"/>
      <c r="J1" s="143" t="s">
        <v>353</v>
      </c>
    </row>
    <row r="2" spans="1:10" ht="15">
      <c r="A2" s="815" t="s">
        <v>0</v>
      </c>
      <c r="B2" s="815"/>
      <c r="C2" s="815"/>
      <c r="D2" s="815"/>
      <c r="E2" s="815"/>
      <c r="F2" s="815"/>
      <c r="G2" s="815"/>
      <c r="H2" s="815"/>
      <c r="I2" s="815"/>
      <c r="J2" s="815"/>
    </row>
    <row r="3" spans="1:10" ht="19.5">
      <c r="A3" s="748" t="s">
        <v>790</v>
      </c>
      <c r="B3" s="748"/>
      <c r="C3" s="748"/>
      <c r="D3" s="748"/>
      <c r="E3" s="748"/>
      <c r="F3" s="748"/>
      <c r="G3" s="748"/>
      <c r="H3" s="748"/>
      <c r="I3" s="748"/>
      <c r="J3" s="748"/>
    </row>
    <row r="4" ht="14.25" customHeight="1"/>
    <row r="5" spans="1:10" ht="15">
      <c r="A5" s="816" t="s">
        <v>802</v>
      </c>
      <c r="B5" s="816"/>
      <c r="C5" s="816"/>
      <c r="D5" s="816"/>
      <c r="E5" s="816"/>
      <c r="F5" s="816"/>
      <c r="G5" s="816"/>
      <c r="H5" s="816"/>
      <c r="I5" s="816"/>
      <c r="J5" s="816"/>
    </row>
    <row r="6" spans="1:10" ht="13.5" customHeight="1">
      <c r="A6" s="1"/>
      <c r="B6" s="1"/>
      <c r="C6" s="1"/>
      <c r="D6" s="1"/>
      <c r="E6" s="1"/>
      <c r="F6" s="1"/>
      <c r="G6" s="1"/>
      <c r="H6" s="1"/>
      <c r="I6" s="1"/>
      <c r="J6" s="1"/>
    </row>
    <row r="7" ht="0.75" customHeight="1"/>
    <row r="8" spans="1:10" ht="12.75">
      <c r="A8" s="750" t="s">
        <v>780</v>
      </c>
      <c r="B8" s="750"/>
      <c r="C8" s="31"/>
      <c r="H8" s="808" t="s">
        <v>843</v>
      </c>
      <c r="I8" s="808"/>
      <c r="J8" s="808"/>
    </row>
    <row r="9" spans="1:15" ht="12.75">
      <c r="A9" s="738" t="s">
        <v>2</v>
      </c>
      <c r="B9" s="738" t="s">
        <v>3</v>
      </c>
      <c r="C9" s="701" t="s">
        <v>839</v>
      </c>
      <c r="D9" s="702"/>
      <c r="E9" s="702"/>
      <c r="F9" s="703"/>
      <c r="G9" s="701" t="s">
        <v>98</v>
      </c>
      <c r="H9" s="702"/>
      <c r="I9" s="702"/>
      <c r="J9" s="703"/>
      <c r="N9" s="21"/>
      <c r="O9" s="21"/>
    </row>
    <row r="10" spans="1:10" ht="51.75">
      <c r="A10" s="738"/>
      <c r="B10" s="738"/>
      <c r="C10" s="5" t="s">
        <v>177</v>
      </c>
      <c r="D10" s="5" t="s">
        <v>13</v>
      </c>
      <c r="E10" s="261" t="s">
        <v>692</v>
      </c>
      <c r="F10" s="7" t="s">
        <v>194</v>
      </c>
      <c r="G10" s="5" t="s">
        <v>177</v>
      </c>
      <c r="H10" s="25" t="s">
        <v>14</v>
      </c>
      <c r="I10" s="109" t="s">
        <v>729</v>
      </c>
      <c r="J10" s="5" t="s">
        <v>730</v>
      </c>
    </row>
    <row r="11" spans="1:10" ht="12.75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7">
        <v>6</v>
      </c>
      <c r="G11" s="5">
        <v>7</v>
      </c>
      <c r="H11" s="105">
        <v>8</v>
      </c>
      <c r="I11" s="5">
        <v>9</v>
      </c>
      <c r="J11" s="5">
        <v>10</v>
      </c>
    </row>
    <row r="12" spans="1:25" ht="12">
      <c r="A12" s="18">
        <v>1</v>
      </c>
      <c r="B12" s="19" t="s">
        <v>746</v>
      </c>
      <c r="C12" s="9">
        <v>154</v>
      </c>
      <c r="D12" s="9">
        <v>8886</v>
      </c>
      <c r="E12" s="19">
        <v>220</v>
      </c>
      <c r="F12" s="108">
        <f>D12*E12</f>
        <v>1954920</v>
      </c>
      <c r="G12" s="19">
        <v>154</v>
      </c>
      <c r="H12" s="19">
        <v>1872640</v>
      </c>
      <c r="I12" s="28">
        <v>220</v>
      </c>
      <c r="J12" s="442">
        <f>H12/I12</f>
        <v>8512</v>
      </c>
      <c r="L12" s="21"/>
      <c r="M12" s="444"/>
      <c r="N12" s="444"/>
      <c r="O12" s="674"/>
      <c r="P12" s="21"/>
      <c r="Q12" s="100"/>
      <c r="R12" s="100"/>
      <c r="S12" s="100"/>
      <c r="T12" s="100"/>
      <c r="U12" s="100"/>
      <c r="V12" s="21"/>
      <c r="W12" s="21"/>
      <c r="X12" s="21"/>
      <c r="Y12" s="21"/>
    </row>
    <row r="13" spans="1:25" ht="12">
      <c r="A13" s="18">
        <v>2</v>
      </c>
      <c r="B13" s="19" t="s">
        <v>747</v>
      </c>
      <c r="C13" s="9">
        <v>52</v>
      </c>
      <c r="D13" s="9">
        <v>1382</v>
      </c>
      <c r="E13" s="19">
        <v>220</v>
      </c>
      <c r="F13" s="108">
        <f aca="true" t="shared" si="0" ref="F13:F22">D13*E13</f>
        <v>304040</v>
      </c>
      <c r="G13" s="19">
        <v>51</v>
      </c>
      <c r="H13" s="19">
        <v>273900</v>
      </c>
      <c r="I13" s="28">
        <v>220</v>
      </c>
      <c r="J13" s="442">
        <f aca="true" t="shared" si="1" ref="J13:J22">H13/I13</f>
        <v>1245</v>
      </c>
      <c r="L13" s="21"/>
      <c r="M13" s="444"/>
      <c r="N13" s="444"/>
      <c r="O13" s="674"/>
      <c r="P13" s="21"/>
      <c r="Q13" s="100"/>
      <c r="R13" s="100"/>
      <c r="S13" s="100"/>
      <c r="T13" s="100"/>
      <c r="U13" s="100"/>
      <c r="V13" s="21"/>
      <c r="W13" s="21"/>
      <c r="X13" s="21"/>
      <c r="Y13" s="21"/>
    </row>
    <row r="14" spans="1:25" ht="12">
      <c r="A14" s="18">
        <v>3</v>
      </c>
      <c r="B14" s="19" t="s">
        <v>748</v>
      </c>
      <c r="C14" s="9">
        <v>77</v>
      </c>
      <c r="D14" s="9">
        <v>3750</v>
      </c>
      <c r="E14" s="19">
        <v>220</v>
      </c>
      <c r="F14" s="108">
        <f t="shared" si="0"/>
        <v>825000</v>
      </c>
      <c r="G14" s="19">
        <v>80</v>
      </c>
      <c r="H14" s="19">
        <v>885280</v>
      </c>
      <c r="I14" s="28">
        <v>220</v>
      </c>
      <c r="J14" s="442">
        <f t="shared" si="1"/>
        <v>4024</v>
      </c>
      <c r="L14" s="21"/>
      <c r="M14" s="444"/>
      <c r="N14" s="444"/>
      <c r="O14" s="674"/>
      <c r="P14" s="21"/>
      <c r="Q14" s="100"/>
      <c r="R14" s="100"/>
      <c r="S14" s="100"/>
      <c r="T14" s="100"/>
      <c r="U14" s="100"/>
      <c r="V14" s="21"/>
      <c r="W14" s="21"/>
      <c r="X14" s="21"/>
      <c r="Y14" s="21"/>
    </row>
    <row r="15" spans="1:25" ht="12">
      <c r="A15" s="18">
        <v>4</v>
      </c>
      <c r="B15" s="19" t="s">
        <v>749</v>
      </c>
      <c r="C15" s="9">
        <v>33</v>
      </c>
      <c r="D15" s="9">
        <v>1155</v>
      </c>
      <c r="E15" s="19">
        <v>220</v>
      </c>
      <c r="F15" s="108">
        <f t="shared" si="0"/>
        <v>254100</v>
      </c>
      <c r="G15" s="19">
        <v>36</v>
      </c>
      <c r="H15" s="19">
        <v>250580</v>
      </c>
      <c r="I15" s="28">
        <v>220</v>
      </c>
      <c r="J15" s="442">
        <f t="shared" si="1"/>
        <v>1139</v>
      </c>
      <c r="L15" s="21"/>
      <c r="M15" s="444"/>
      <c r="N15" s="444"/>
      <c r="O15" s="674"/>
      <c r="P15" s="21"/>
      <c r="Q15" s="100"/>
      <c r="R15" s="100"/>
      <c r="S15" s="100"/>
      <c r="T15" s="100"/>
      <c r="U15" s="100"/>
      <c r="V15" s="21"/>
      <c r="W15" s="21"/>
      <c r="X15" s="21"/>
      <c r="Y15" s="21"/>
    </row>
    <row r="16" spans="1:25" ht="12">
      <c r="A16" s="18">
        <v>5</v>
      </c>
      <c r="B16" s="19" t="s">
        <v>750</v>
      </c>
      <c r="C16" s="9">
        <v>94</v>
      </c>
      <c r="D16" s="9">
        <v>2966</v>
      </c>
      <c r="E16" s="19">
        <v>220</v>
      </c>
      <c r="F16" s="108">
        <f t="shared" si="0"/>
        <v>652520</v>
      </c>
      <c r="G16" s="19">
        <v>94</v>
      </c>
      <c r="H16" s="19">
        <v>641960</v>
      </c>
      <c r="I16" s="28">
        <v>220</v>
      </c>
      <c r="J16" s="442">
        <f t="shared" si="1"/>
        <v>2918</v>
      </c>
      <c r="L16" s="21"/>
      <c r="M16" s="444"/>
      <c r="N16" s="444"/>
      <c r="O16" s="674"/>
      <c r="P16" s="21"/>
      <c r="Q16" s="100"/>
      <c r="R16" s="100"/>
      <c r="S16" s="100"/>
      <c r="T16" s="100"/>
      <c r="U16" s="100"/>
      <c r="V16" s="21"/>
      <c r="W16" s="21"/>
      <c r="X16" s="21"/>
      <c r="Y16" s="21"/>
    </row>
    <row r="17" spans="1:25" ht="12">
      <c r="A17" s="18">
        <v>6</v>
      </c>
      <c r="B17" s="19" t="s">
        <v>751</v>
      </c>
      <c r="C17" s="9">
        <v>92</v>
      </c>
      <c r="D17" s="9">
        <v>5294</v>
      </c>
      <c r="E17" s="19">
        <v>220</v>
      </c>
      <c r="F17" s="108">
        <f t="shared" si="0"/>
        <v>1164680</v>
      </c>
      <c r="G17" s="19">
        <v>91</v>
      </c>
      <c r="H17" s="19">
        <v>1173040</v>
      </c>
      <c r="I17" s="28">
        <v>220</v>
      </c>
      <c r="J17" s="442">
        <f t="shared" si="1"/>
        <v>5332</v>
      </c>
      <c r="L17" s="21"/>
      <c r="M17" s="444"/>
      <c r="N17" s="444"/>
      <c r="O17" s="674"/>
      <c r="P17" s="21"/>
      <c r="Q17" s="100"/>
      <c r="R17" s="100"/>
      <c r="S17" s="100"/>
      <c r="T17" s="100"/>
      <c r="U17" s="100"/>
      <c r="V17" s="21"/>
      <c r="W17" s="21"/>
      <c r="X17" s="21"/>
      <c r="Y17" s="21"/>
    </row>
    <row r="18" spans="1:25" ht="12">
      <c r="A18" s="18">
        <v>7</v>
      </c>
      <c r="B18" s="19" t="s">
        <v>752</v>
      </c>
      <c r="C18" s="9">
        <v>60</v>
      </c>
      <c r="D18" s="9">
        <v>2035</v>
      </c>
      <c r="E18" s="19">
        <v>220</v>
      </c>
      <c r="F18" s="108">
        <f t="shared" si="0"/>
        <v>447700</v>
      </c>
      <c r="G18" s="19">
        <v>60</v>
      </c>
      <c r="H18" s="19">
        <v>509080</v>
      </c>
      <c r="I18" s="28">
        <v>220</v>
      </c>
      <c r="J18" s="442">
        <f t="shared" si="1"/>
        <v>2314</v>
      </c>
      <c r="L18" s="21"/>
      <c r="M18" s="444"/>
      <c r="N18" s="444"/>
      <c r="O18" s="674"/>
      <c r="P18" s="21"/>
      <c r="Q18" s="100"/>
      <c r="R18" s="100"/>
      <c r="S18" s="100"/>
      <c r="T18" s="100"/>
      <c r="U18" s="100"/>
      <c r="V18" s="21"/>
      <c r="W18" s="21"/>
      <c r="X18" s="21"/>
      <c r="Y18" s="21"/>
    </row>
    <row r="19" spans="1:25" ht="12">
      <c r="A19" s="18">
        <v>8</v>
      </c>
      <c r="B19" s="19" t="s">
        <v>753</v>
      </c>
      <c r="C19" s="9">
        <v>85</v>
      </c>
      <c r="D19" s="9">
        <v>4510</v>
      </c>
      <c r="E19" s="19">
        <v>220</v>
      </c>
      <c r="F19" s="108">
        <f t="shared" si="0"/>
        <v>992200</v>
      </c>
      <c r="G19" s="19">
        <v>87</v>
      </c>
      <c r="H19" s="19">
        <v>952160</v>
      </c>
      <c r="I19" s="28">
        <v>220</v>
      </c>
      <c r="J19" s="442">
        <f t="shared" si="1"/>
        <v>4328</v>
      </c>
      <c r="L19" s="21"/>
      <c r="M19" s="444"/>
      <c r="N19" s="444"/>
      <c r="O19" s="674"/>
      <c r="P19" s="21"/>
      <c r="Q19" s="100"/>
      <c r="R19" s="100"/>
      <c r="S19" s="100"/>
      <c r="T19" s="100"/>
      <c r="U19" s="100"/>
      <c r="V19" s="21"/>
      <c r="W19" s="21"/>
      <c r="X19" s="21"/>
      <c r="Y19" s="21"/>
    </row>
    <row r="20" spans="1:25" ht="12">
      <c r="A20" s="18">
        <v>9</v>
      </c>
      <c r="B20" s="19" t="s">
        <v>754</v>
      </c>
      <c r="C20" s="9">
        <v>92</v>
      </c>
      <c r="D20" s="9">
        <v>3727</v>
      </c>
      <c r="E20" s="19">
        <v>220</v>
      </c>
      <c r="F20" s="108">
        <f t="shared" si="0"/>
        <v>819940</v>
      </c>
      <c r="G20" s="19">
        <v>92</v>
      </c>
      <c r="H20" s="19">
        <v>875820</v>
      </c>
      <c r="I20" s="28">
        <v>220</v>
      </c>
      <c r="J20" s="442">
        <f t="shared" si="1"/>
        <v>3981</v>
      </c>
      <c r="L20" s="21"/>
      <c r="M20" s="444"/>
      <c r="N20" s="444"/>
      <c r="O20" s="674"/>
      <c r="P20" s="21"/>
      <c r="Q20" s="100"/>
      <c r="R20" s="100"/>
      <c r="S20" s="100"/>
      <c r="T20" s="100"/>
      <c r="U20" s="100"/>
      <c r="V20" s="21"/>
      <c r="W20" s="21"/>
      <c r="X20" s="21"/>
      <c r="Y20" s="21"/>
    </row>
    <row r="21" spans="1:25" ht="12">
      <c r="A21" s="18">
        <v>10</v>
      </c>
      <c r="B21" s="19" t="s">
        <v>755</v>
      </c>
      <c r="C21" s="9">
        <v>68</v>
      </c>
      <c r="D21" s="9">
        <v>1556</v>
      </c>
      <c r="E21" s="19">
        <v>220</v>
      </c>
      <c r="F21" s="108">
        <f t="shared" si="0"/>
        <v>342320</v>
      </c>
      <c r="G21" s="19">
        <v>54</v>
      </c>
      <c r="H21" s="19">
        <v>300740</v>
      </c>
      <c r="I21" s="28">
        <v>220</v>
      </c>
      <c r="J21" s="442">
        <f t="shared" si="1"/>
        <v>1367</v>
      </c>
      <c r="L21" s="21"/>
      <c r="M21" s="444"/>
      <c r="N21" s="444"/>
      <c r="O21" s="674"/>
      <c r="P21" s="21"/>
      <c r="Q21" s="100"/>
      <c r="R21" s="100"/>
      <c r="S21" s="100"/>
      <c r="T21" s="100"/>
      <c r="U21" s="100"/>
      <c r="V21" s="21"/>
      <c r="W21" s="21"/>
      <c r="X21" s="21"/>
      <c r="Y21" s="21"/>
    </row>
    <row r="22" spans="1:25" ht="12">
      <c r="A22" s="18">
        <v>11</v>
      </c>
      <c r="B22" s="19" t="s">
        <v>756</v>
      </c>
      <c r="C22" s="9">
        <v>114</v>
      </c>
      <c r="D22" s="9">
        <v>2137</v>
      </c>
      <c r="E22" s="19">
        <v>220</v>
      </c>
      <c r="F22" s="108">
        <f t="shared" si="0"/>
        <v>470140</v>
      </c>
      <c r="G22" s="19">
        <v>107</v>
      </c>
      <c r="H22" s="19">
        <v>539220</v>
      </c>
      <c r="I22" s="28">
        <v>220</v>
      </c>
      <c r="J22" s="442">
        <f t="shared" si="1"/>
        <v>2451</v>
      </c>
      <c r="L22" s="21"/>
      <c r="M22" s="444"/>
      <c r="N22" s="444"/>
      <c r="O22" s="674"/>
      <c r="P22" s="21"/>
      <c r="Q22" s="100"/>
      <c r="R22" s="100"/>
      <c r="S22" s="100"/>
      <c r="T22" s="100"/>
      <c r="U22" s="100"/>
      <c r="V22" s="21"/>
      <c r="W22" s="21"/>
      <c r="X22" s="21"/>
      <c r="Y22" s="21"/>
    </row>
    <row r="23" spans="1:25" ht="12.75">
      <c r="A23" s="701" t="s">
        <v>15</v>
      </c>
      <c r="B23" s="703"/>
      <c r="C23" s="29">
        <f>SUM(C12:C22)</f>
        <v>921</v>
      </c>
      <c r="D23" s="29">
        <f>SUM(D12:D22)</f>
        <v>37398</v>
      </c>
      <c r="E23" s="29">
        <v>220</v>
      </c>
      <c r="F23" s="441">
        <f>SUM(F12:F22)</f>
        <v>8227560</v>
      </c>
      <c r="G23" s="29">
        <v>906</v>
      </c>
      <c r="H23" s="429">
        <v>8274420</v>
      </c>
      <c r="I23" s="451">
        <v>220</v>
      </c>
      <c r="J23" s="443">
        <f>SUM(J12:J22)</f>
        <v>37611</v>
      </c>
      <c r="L23" s="21"/>
      <c r="M23" s="21"/>
      <c r="N23" s="21"/>
      <c r="O23" s="674"/>
      <c r="P23" s="21"/>
      <c r="Q23" s="124"/>
      <c r="R23" s="124"/>
      <c r="S23" s="100"/>
      <c r="T23" s="124"/>
      <c r="U23" s="124"/>
      <c r="V23" s="21"/>
      <c r="W23" s="21"/>
      <c r="X23" s="21"/>
      <c r="Y23" s="21"/>
    </row>
    <row r="24" spans="1:25" ht="12.75">
      <c r="A24" s="11"/>
      <c r="B24" s="30"/>
      <c r="C24" s="30"/>
      <c r="D24" s="21"/>
      <c r="E24" s="21"/>
      <c r="F24" s="21"/>
      <c r="G24" s="21"/>
      <c r="H24" s="21"/>
      <c r="I24" s="21"/>
      <c r="J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</row>
    <row r="25" spans="1:25" ht="12.75">
      <c r="A25" s="11"/>
      <c r="B25" s="30"/>
      <c r="C25" s="30"/>
      <c r="D25" s="21"/>
      <c r="E25" s="21"/>
      <c r="F25" s="21"/>
      <c r="G25" s="21"/>
      <c r="H25" s="21"/>
      <c r="I25" s="21"/>
      <c r="J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</row>
    <row r="26" spans="1:25" ht="12.75">
      <c r="A26" s="11"/>
      <c r="B26" s="30"/>
      <c r="C26" s="30"/>
      <c r="D26" s="21"/>
      <c r="E26" s="21"/>
      <c r="F26" s="21"/>
      <c r="H26" s="21"/>
      <c r="I26" s="21"/>
      <c r="J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</row>
    <row r="27" spans="1:25" ht="12.75">
      <c r="A27" s="11"/>
      <c r="B27" s="30"/>
      <c r="C27" s="30"/>
      <c r="D27" s="21"/>
      <c r="E27" s="21"/>
      <c r="F27" s="21"/>
      <c r="H27" s="21"/>
      <c r="I27" s="21"/>
      <c r="J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</row>
    <row r="28" spans="1:10" ht="12.75">
      <c r="A28" s="11"/>
      <c r="B28" s="30"/>
      <c r="C28" s="30"/>
      <c r="D28" s="21"/>
      <c r="E28" s="21"/>
      <c r="F28" s="21"/>
      <c r="H28" s="21"/>
      <c r="I28" s="21"/>
      <c r="J28" s="21"/>
    </row>
    <row r="29" spans="1:10" ht="12.75">
      <c r="A29" s="14" t="s">
        <v>11</v>
      </c>
      <c r="B29" s="14"/>
      <c r="C29" s="14"/>
      <c r="D29" s="14"/>
      <c r="E29" s="14"/>
      <c r="F29" s="14"/>
      <c r="I29" s="84"/>
      <c r="J29" s="84"/>
    </row>
    <row r="30" spans="1:10" ht="12.75">
      <c r="A30" s="14"/>
      <c r="B30" s="14"/>
      <c r="C30" s="14"/>
      <c r="D30" s="14"/>
      <c r="E30" s="14"/>
      <c r="F30" s="14"/>
      <c r="I30" s="631">
        <f>D23-J23</f>
        <v>-213</v>
      </c>
      <c r="J30" s="84"/>
    </row>
    <row r="31" spans="1:10" ht="12.75">
      <c r="A31" s="14"/>
      <c r="B31" s="14"/>
      <c r="C31" s="14"/>
      <c r="D31" s="14"/>
      <c r="E31" s="14"/>
      <c r="F31" s="14"/>
      <c r="I31" s="84"/>
      <c r="J31" s="84"/>
    </row>
    <row r="32" spans="1:10" ht="12.75">
      <c r="A32" s="84"/>
      <c r="B32" s="84"/>
      <c r="C32" s="84"/>
      <c r="D32" s="84"/>
      <c r="E32" s="84"/>
      <c r="F32" s="84"/>
      <c r="H32" s="826" t="s">
        <v>758</v>
      </c>
      <c r="I32" s="826"/>
      <c r="J32" s="826"/>
    </row>
    <row r="33" spans="1:10" ht="12.75">
      <c r="A33" s="84"/>
      <c r="B33" s="84"/>
      <c r="C33" s="84"/>
      <c r="D33" s="84"/>
      <c r="E33" s="84"/>
      <c r="F33" s="84"/>
      <c r="H33" s="826" t="s">
        <v>759</v>
      </c>
      <c r="I33" s="826"/>
      <c r="J33" s="826"/>
    </row>
    <row r="34" spans="1:10" ht="15.75" customHeight="1">
      <c r="A34" s="14"/>
      <c r="B34" s="30"/>
      <c r="C34" s="21"/>
      <c r="D34" s="21"/>
      <c r="E34" s="14"/>
      <c r="H34" s="35"/>
      <c r="I34" s="35"/>
      <c r="J34" s="35"/>
    </row>
    <row r="38" spans="1:10" ht="12">
      <c r="A38" s="827"/>
      <c r="B38" s="827"/>
      <c r="C38" s="827"/>
      <c r="D38" s="827"/>
      <c r="E38" s="827"/>
      <c r="F38" s="827"/>
      <c r="G38" s="827"/>
      <c r="H38" s="827"/>
      <c r="I38" s="827"/>
      <c r="J38" s="827"/>
    </row>
    <row r="40" spans="1:10" ht="12">
      <c r="A40" s="827"/>
      <c r="B40" s="827"/>
      <c r="C40" s="827"/>
      <c r="D40" s="827"/>
      <c r="E40" s="827"/>
      <c r="F40" s="827"/>
      <c r="G40" s="827"/>
      <c r="H40" s="827"/>
      <c r="I40" s="827"/>
      <c r="J40" s="827"/>
    </row>
  </sheetData>
  <sheetProtection/>
  <mergeCells count="15">
    <mergeCell ref="E1:I1"/>
    <mergeCell ref="A2:J2"/>
    <mergeCell ref="A3:J3"/>
    <mergeCell ref="A5:J5"/>
    <mergeCell ref="A8:B8"/>
    <mergeCell ref="H8:J8"/>
    <mergeCell ref="H33:J33"/>
    <mergeCell ref="A38:J38"/>
    <mergeCell ref="A40:J40"/>
    <mergeCell ref="A9:A10"/>
    <mergeCell ref="B9:B10"/>
    <mergeCell ref="C9:F9"/>
    <mergeCell ref="G9:J9"/>
    <mergeCell ref="A23:B23"/>
    <mergeCell ref="H32:J32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96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view="pageBreakPreview" zoomScale="90" zoomScaleSheetLayoutView="90" zoomScalePageLayoutView="0" workbookViewId="0" topLeftCell="A1">
      <selection activeCell="C38" sqref="C38"/>
    </sheetView>
  </sheetViews>
  <sheetFormatPr defaultColWidth="9.140625" defaultRowHeight="12.75"/>
  <cols>
    <col min="1" max="1" width="7.421875" style="15" customWidth="1"/>
    <col min="2" max="2" width="17.140625" style="15" customWidth="1"/>
    <col min="3" max="3" width="11.00390625" style="15" customWidth="1"/>
    <col min="4" max="4" width="10.00390625" style="15" customWidth="1"/>
    <col min="5" max="5" width="13.140625" style="15" customWidth="1"/>
    <col min="6" max="6" width="14.28125" style="15" customWidth="1"/>
    <col min="7" max="7" width="13.28125" style="15" customWidth="1"/>
    <col min="8" max="8" width="14.7109375" style="15" customWidth="1"/>
    <col min="9" max="9" width="16.7109375" style="15" customWidth="1"/>
    <col min="10" max="10" width="19.28125" style="15" customWidth="1"/>
    <col min="11" max="16384" width="9.140625" style="15" customWidth="1"/>
  </cols>
  <sheetData>
    <row r="1" spans="5:10" ht="12.75">
      <c r="E1" s="744"/>
      <c r="F1" s="744"/>
      <c r="G1" s="744"/>
      <c r="H1" s="744"/>
      <c r="I1" s="744"/>
      <c r="J1" s="143" t="s">
        <v>355</v>
      </c>
    </row>
    <row r="2" spans="1:10" ht="15">
      <c r="A2" s="815" t="s">
        <v>0</v>
      </c>
      <c r="B2" s="815"/>
      <c r="C2" s="815"/>
      <c r="D2" s="815"/>
      <c r="E2" s="815"/>
      <c r="F2" s="815"/>
      <c r="G2" s="815"/>
      <c r="H2" s="815"/>
      <c r="I2" s="815"/>
      <c r="J2" s="815"/>
    </row>
    <row r="3" spans="1:10" ht="19.5">
      <c r="A3" s="748" t="s">
        <v>790</v>
      </c>
      <c r="B3" s="748"/>
      <c r="C3" s="748"/>
      <c r="D3" s="748"/>
      <c r="E3" s="748"/>
      <c r="F3" s="748"/>
      <c r="G3" s="748"/>
      <c r="H3" s="748"/>
      <c r="I3" s="748"/>
      <c r="J3" s="748"/>
    </row>
    <row r="4" ht="14.25" customHeight="1"/>
    <row r="5" spans="1:10" ht="19.5" customHeight="1">
      <c r="A5" s="816" t="s">
        <v>803</v>
      </c>
      <c r="B5" s="816"/>
      <c r="C5" s="816"/>
      <c r="D5" s="816"/>
      <c r="E5" s="816"/>
      <c r="F5" s="816"/>
      <c r="G5" s="816"/>
      <c r="H5" s="816"/>
      <c r="I5" s="816"/>
      <c r="J5" s="816"/>
    </row>
    <row r="6" spans="1:10" ht="13.5" customHeight="1">
      <c r="A6" s="1"/>
      <c r="B6" s="1"/>
      <c r="C6" s="1"/>
      <c r="D6" s="1"/>
      <c r="E6" s="1"/>
      <c r="F6" s="1"/>
      <c r="G6" s="1"/>
      <c r="H6" s="1"/>
      <c r="I6" s="1"/>
      <c r="J6" s="1"/>
    </row>
    <row r="7" ht="0.75" customHeight="1"/>
    <row r="8" spans="1:10" ht="12.75">
      <c r="A8" s="750" t="s">
        <v>780</v>
      </c>
      <c r="B8" s="750"/>
      <c r="C8" s="31"/>
      <c r="H8" s="808" t="s">
        <v>843</v>
      </c>
      <c r="I8" s="808"/>
      <c r="J8" s="808"/>
    </row>
    <row r="9" spans="1:16" ht="12.75">
      <c r="A9" s="738" t="s">
        <v>2</v>
      </c>
      <c r="B9" s="738" t="s">
        <v>3</v>
      </c>
      <c r="C9" s="701" t="s">
        <v>686</v>
      </c>
      <c r="D9" s="702"/>
      <c r="E9" s="702"/>
      <c r="F9" s="703"/>
      <c r="G9" s="701" t="s">
        <v>98</v>
      </c>
      <c r="H9" s="702"/>
      <c r="I9" s="702"/>
      <c r="J9" s="703"/>
      <c r="O9" s="21"/>
      <c r="P9" s="21"/>
    </row>
    <row r="10" spans="1:10" ht="77.25" customHeight="1">
      <c r="A10" s="738"/>
      <c r="B10" s="738"/>
      <c r="C10" s="5" t="s">
        <v>177</v>
      </c>
      <c r="D10" s="5" t="s">
        <v>13</v>
      </c>
      <c r="E10" s="261" t="s">
        <v>692</v>
      </c>
      <c r="F10" s="7" t="s">
        <v>194</v>
      </c>
      <c r="G10" s="5" t="s">
        <v>177</v>
      </c>
      <c r="H10" s="25" t="s">
        <v>14</v>
      </c>
      <c r="I10" s="109" t="s">
        <v>729</v>
      </c>
      <c r="J10" s="5" t="s">
        <v>730</v>
      </c>
    </row>
    <row r="11" spans="1:10" ht="12.75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7">
        <v>6</v>
      </c>
      <c r="G11" s="5">
        <v>7</v>
      </c>
      <c r="H11" s="105">
        <v>8</v>
      </c>
      <c r="I11" s="5">
        <v>9</v>
      </c>
      <c r="J11" s="5">
        <v>10</v>
      </c>
    </row>
    <row r="12" spans="1:10" ht="12">
      <c r="A12" s="18">
        <v>1</v>
      </c>
      <c r="B12" s="19" t="s">
        <v>746</v>
      </c>
      <c r="C12" s="19">
        <v>44</v>
      </c>
      <c r="D12" s="19">
        <v>2200</v>
      </c>
      <c r="E12" s="19">
        <v>312</v>
      </c>
      <c r="F12" s="108">
        <f>D12*E12</f>
        <v>686400</v>
      </c>
      <c r="G12" s="19">
        <v>44</v>
      </c>
      <c r="H12" s="28">
        <v>686400</v>
      </c>
      <c r="I12" s="28">
        <v>312</v>
      </c>
      <c r="J12" s="28">
        <f>H12/I12</f>
        <v>2200</v>
      </c>
    </row>
    <row r="13" spans="1:10" ht="12.75">
      <c r="A13" s="701" t="s">
        <v>15</v>
      </c>
      <c r="B13" s="703"/>
      <c r="C13" s="29">
        <v>44</v>
      </c>
      <c r="D13" s="29">
        <v>2200</v>
      </c>
      <c r="E13" s="29">
        <f aca="true" t="shared" si="0" ref="E13:J13">SUM(E12)</f>
        <v>312</v>
      </c>
      <c r="F13" s="441">
        <f t="shared" si="0"/>
        <v>686400</v>
      </c>
      <c r="G13" s="29">
        <v>44</v>
      </c>
      <c r="H13" s="451">
        <f t="shared" si="0"/>
        <v>686400</v>
      </c>
      <c r="I13" s="451">
        <f t="shared" si="0"/>
        <v>312</v>
      </c>
      <c r="J13" s="451">
        <f t="shared" si="0"/>
        <v>2200</v>
      </c>
    </row>
    <row r="14" spans="1:10" ht="12.75">
      <c r="A14" s="11"/>
      <c r="B14" s="30"/>
      <c r="C14" s="30"/>
      <c r="D14" s="21"/>
      <c r="E14" s="21"/>
      <c r="F14" s="21"/>
      <c r="G14" s="21"/>
      <c r="H14" s="21"/>
      <c r="I14" s="21"/>
      <c r="J14" s="21"/>
    </row>
    <row r="15" spans="1:10" ht="12.75">
      <c r="A15" s="11"/>
      <c r="B15" s="30"/>
      <c r="C15" s="30"/>
      <c r="D15" s="21"/>
      <c r="E15" s="21"/>
      <c r="F15" s="21"/>
      <c r="G15" s="21"/>
      <c r="H15" s="21"/>
      <c r="I15" s="21"/>
      <c r="J15" s="21"/>
    </row>
    <row r="16" spans="1:10" ht="12.75">
      <c r="A16" s="11"/>
      <c r="B16" s="30"/>
      <c r="C16" s="30"/>
      <c r="D16" s="21"/>
      <c r="E16" s="21"/>
      <c r="F16" s="21"/>
      <c r="G16" s="21"/>
      <c r="H16" s="21"/>
      <c r="I16" s="21"/>
      <c r="J16" s="21"/>
    </row>
    <row r="17" spans="1:10" ht="12.75">
      <c r="A17" s="11"/>
      <c r="B17" s="30"/>
      <c r="C17" s="30"/>
      <c r="D17" s="21"/>
      <c r="E17" s="21"/>
      <c r="F17" s="21"/>
      <c r="G17" s="21"/>
      <c r="H17" s="21"/>
      <c r="I17" s="21"/>
      <c r="J17" s="21"/>
    </row>
    <row r="18" spans="1:10" ht="12.75">
      <c r="A18" s="11"/>
      <c r="B18" s="30"/>
      <c r="C18" s="30"/>
      <c r="D18" s="21"/>
      <c r="E18" s="21"/>
      <c r="F18" s="21"/>
      <c r="G18" s="21"/>
      <c r="H18" s="21"/>
      <c r="I18" s="21"/>
      <c r="J18" s="21"/>
    </row>
    <row r="19" spans="1:10" ht="12.75">
      <c r="A19" s="14" t="s">
        <v>11</v>
      </c>
      <c r="B19" s="14"/>
      <c r="C19" s="14"/>
      <c r="D19" s="14"/>
      <c r="E19" s="14"/>
      <c r="F19" s="14"/>
      <c r="G19" s="14"/>
      <c r="I19" s="84"/>
      <c r="J19" s="84"/>
    </row>
    <row r="20" spans="1:10" ht="12.75">
      <c r="A20" s="14"/>
      <c r="B20" s="14"/>
      <c r="C20" s="14"/>
      <c r="D20" s="14"/>
      <c r="E20" s="14"/>
      <c r="F20" s="14"/>
      <c r="G20" s="14"/>
      <c r="I20" s="84"/>
      <c r="J20" s="84"/>
    </row>
    <row r="21" spans="1:10" ht="12.75">
      <c r="A21" s="14"/>
      <c r="B21" s="14"/>
      <c r="C21" s="14"/>
      <c r="D21" s="14"/>
      <c r="E21" s="14"/>
      <c r="F21" s="14"/>
      <c r="G21" s="14"/>
      <c r="I21" s="84"/>
      <c r="J21" s="84"/>
    </row>
    <row r="22" spans="2:10" ht="12.75">
      <c r="B22" s="84"/>
      <c r="C22" s="84"/>
      <c r="D22" s="84"/>
      <c r="E22" s="84"/>
      <c r="F22" s="84"/>
      <c r="G22" s="84"/>
      <c r="H22" s="826" t="s">
        <v>758</v>
      </c>
      <c r="I22" s="826"/>
      <c r="J22" s="826"/>
    </row>
    <row r="23" spans="2:10" ht="12.75">
      <c r="B23" s="84"/>
      <c r="C23" s="84"/>
      <c r="D23" s="84"/>
      <c r="E23" s="84"/>
      <c r="F23" s="84"/>
      <c r="G23" s="84"/>
      <c r="H23" s="826" t="s">
        <v>759</v>
      </c>
      <c r="I23" s="826"/>
      <c r="J23" s="826"/>
    </row>
    <row r="24" spans="1:10" ht="12.75" customHeight="1">
      <c r="A24" s="84"/>
      <c r="B24" s="84"/>
      <c r="C24" s="84"/>
      <c r="D24" s="84"/>
      <c r="E24" s="84"/>
      <c r="F24" s="84"/>
      <c r="G24" s="84"/>
      <c r="H24" s="84"/>
      <c r="I24" s="84"/>
      <c r="J24" s="84"/>
    </row>
    <row r="25" spans="1:10" ht="12.75" customHeight="1">
      <c r="A25" s="84"/>
      <c r="B25" s="84"/>
      <c r="C25" s="84"/>
      <c r="D25" s="84"/>
      <c r="E25" s="84"/>
      <c r="F25" s="84"/>
      <c r="G25" s="84"/>
      <c r="H25" s="84"/>
      <c r="I25" s="84"/>
      <c r="J25" s="84"/>
    </row>
    <row r="26" spans="1:10" ht="12.75">
      <c r="A26" s="14"/>
      <c r="B26" s="14"/>
      <c r="C26" s="14"/>
      <c r="E26" s="14"/>
      <c r="H26" s="35"/>
      <c r="I26" s="35"/>
      <c r="J26" s="35"/>
    </row>
    <row r="30" spans="1:10" ht="12">
      <c r="A30" s="827"/>
      <c r="B30" s="827"/>
      <c r="C30" s="827"/>
      <c r="D30" s="827"/>
      <c r="E30" s="827"/>
      <c r="F30" s="827"/>
      <c r="G30" s="827"/>
      <c r="H30" s="827"/>
      <c r="I30" s="827"/>
      <c r="J30" s="827"/>
    </row>
    <row r="32" spans="1:10" ht="12">
      <c r="A32" s="827"/>
      <c r="B32" s="827"/>
      <c r="C32" s="827"/>
      <c r="D32" s="827"/>
      <c r="E32" s="827"/>
      <c r="F32" s="827"/>
      <c r="G32" s="827"/>
      <c r="H32" s="827"/>
      <c r="I32" s="827"/>
      <c r="J32" s="827"/>
    </row>
  </sheetData>
  <sheetProtection/>
  <mergeCells count="15">
    <mergeCell ref="A13:B13"/>
    <mergeCell ref="H22:J22"/>
    <mergeCell ref="H23:J23"/>
    <mergeCell ref="A30:J30"/>
    <mergeCell ref="A32:J32"/>
    <mergeCell ref="A9:A10"/>
    <mergeCell ref="B9:B10"/>
    <mergeCell ref="C9:F9"/>
    <mergeCell ref="G9:J9"/>
    <mergeCell ref="E1:I1"/>
    <mergeCell ref="A2:J2"/>
    <mergeCell ref="A3:J3"/>
    <mergeCell ref="A5:J5"/>
    <mergeCell ref="A8:B8"/>
    <mergeCell ref="H8:J8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97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8"/>
  <sheetViews>
    <sheetView view="pageBreakPreview" zoomScale="78" zoomScaleSheetLayoutView="78" zoomScalePageLayoutView="0" workbookViewId="0" topLeftCell="A1">
      <selection activeCell="C38" sqref="C38"/>
    </sheetView>
  </sheetViews>
  <sheetFormatPr defaultColWidth="9.140625" defaultRowHeight="12.75"/>
  <cols>
    <col min="1" max="1" width="7.421875" style="15" customWidth="1"/>
    <col min="2" max="2" width="17.140625" style="15" customWidth="1"/>
    <col min="3" max="3" width="11.00390625" style="15" customWidth="1"/>
    <col min="4" max="4" width="10.00390625" style="15" customWidth="1"/>
    <col min="5" max="5" width="13.140625" style="15" customWidth="1"/>
    <col min="6" max="6" width="14.28125" style="15" customWidth="1"/>
    <col min="7" max="7" width="13.28125" style="15" customWidth="1"/>
    <col min="8" max="8" width="14.7109375" style="15" customWidth="1"/>
    <col min="9" max="9" width="16.7109375" style="15" customWidth="1"/>
    <col min="10" max="10" width="19.28125" style="15" customWidth="1"/>
    <col min="11" max="16384" width="9.140625" style="15" customWidth="1"/>
  </cols>
  <sheetData>
    <row r="1" spans="5:10" ht="12.75">
      <c r="E1" s="744"/>
      <c r="F1" s="744"/>
      <c r="G1" s="744"/>
      <c r="H1" s="744"/>
      <c r="I1" s="744"/>
      <c r="J1" s="143" t="s">
        <v>423</v>
      </c>
    </row>
    <row r="2" spans="1:10" ht="15">
      <c r="A2" s="815" t="s">
        <v>0</v>
      </c>
      <c r="B2" s="815"/>
      <c r="C2" s="815"/>
      <c r="D2" s="815"/>
      <c r="E2" s="815"/>
      <c r="F2" s="815"/>
      <c r="G2" s="815"/>
      <c r="H2" s="815"/>
      <c r="I2" s="815"/>
      <c r="J2" s="815"/>
    </row>
    <row r="3" spans="1:10" ht="19.5">
      <c r="A3" s="748" t="s">
        <v>790</v>
      </c>
      <c r="B3" s="748"/>
      <c r="C3" s="748"/>
      <c r="D3" s="748"/>
      <c r="E3" s="748"/>
      <c r="F3" s="748"/>
      <c r="G3" s="748"/>
      <c r="H3" s="748"/>
      <c r="I3" s="748"/>
      <c r="J3" s="748"/>
    </row>
    <row r="4" ht="14.25" customHeight="1"/>
    <row r="5" spans="1:10" ht="31.5" customHeight="1">
      <c r="A5" s="816" t="s">
        <v>804</v>
      </c>
      <c r="B5" s="816"/>
      <c r="C5" s="816"/>
      <c r="D5" s="816"/>
      <c r="E5" s="816"/>
      <c r="F5" s="816"/>
      <c r="G5" s="816"/>
      <c r="H5" s="816"/>
      <c r="I5" s="816"/>
      <c r="J5" s="816"/>
    </row>
    <row r="6" spans="1:10" ht="13.5" customHeight="1">
      <c r="A6" s="1"/>
      <c r="B6" s="1"/>
      <c r="C6" s="1"/>
      <c r="D6" s="1"/>
      <c r="E6" s="1"/>
      <c r="F6" s="1"/>
      <c r="G6" s="1"/>
      <c r="H6" s="1"/>
      <c r="I6" s="1"/>
      <c r="J6" s="1"/>
    </row>
    <row r="7" ht="0.75" customHeight="1"/>
    <row r="8" spans="1:10" ht="12.75">
      <c r="A8" s="750" t="s">
        <v>780</v>
      </c>
      <c r="B8" s="750"/>
      <c r="C8" s="31"/>
      <c r="H8" s="808" t="s">
        <v>843</v>
      </c>
      <c r="I8" s="808"/>
      <c r="J8" s="808"/>
    </row>
    <row r="9" spans="1:16" ht="12.75">
      <c r="A9" s="738" t="s">
        <v>2</v>
      </c>
      <c r="B9" s="738" t="s">
        <v>3</v>
      </c>
      <c r="C9" s="701" t="s">
        <v>685</v>
      </c>
      <c r="D9" s="702"/>
      <c r="E9" s="702"/>
      <c r="F9" s="703"/>
      <c r="G9" s="701" t="s">
        <v>98</v>
      </c>
      <c r="H9" s="702"/>
      <c r="I9" s="702"/>
      <c r="J9" s="703"/>
      <c r="O9" s="21"/>
      <c r="P9" s="21"/>
    </row>
    <row r="10" spans="1:10" ht="53.25" customHeight="1">
      <c r="A10" s="738"/>
      <c r="B10" s="738"/>
      <c r="C10" s="5" t="s">
        <v>177</v>
      </c>
      <c r="D10" s="5" t="s">
        <v>13</v>
      </c>
      <c r="E10" s="261" t="s">
        <v>357</v>
      </c>
      <c r="F10" s="7" t="s">
        <v>194</v>
      </c>
      <c r="G10" s="5" t="s">
        <v>177</v>
      </c>
      <c r="H10" s="25" t="s">
        <v>14</v>
      </c>
      <c r="I10" s="109" t="s">
        <v>729</v>
      </c>
      <c r="J10" s="5" t="s">
        <v>730</v>
      </c>
    </row>
    <row r="11" spans="1:10" ht="12.75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7">
        <v>6</v>
      </c>
      <c r="G11" s="5">
        <v>7</v>
      </c>
      <c r="H11" s="105">
        <v>8</v>
      </c>
      <c r="I11" s="5">
        <v>9</v>
      </c>
      <c r="J11" s="5">
        <v>10</v>
      </c>
    </row>
    <row r="12" spans="1:10" ht="12">
      <c r="A12" s="18">
        <v>1</v>
      </c>
      <c r="B12" s="829" t="s">
        <v>757</v>
      </c>
      <c r="C12" s="830"/>
      <c r="D12" s="830"/>
      <c r="E12" s="830"/>
      <c r="F12" s="830"/>
      <c r="G12" s="830"/>
      <c r="H12" s="830"/>
      <c r="I12" s="830"/>
      <c r="J12" s="831"/>
    </row>
    <row r="13" spans="1:10" ht="12">
      <c r="A13" s="18">
        <v>2</v>
      </c>
      <c r="B13" s="832"/>
      <c r="C13" s="833"/>
      <c r="D13" s="833"/>
      <c r="E13" s="833"/>
      <c r="F13" s="833"/>
      <c r="G13" s="833"/>
      <c r="H13" s="833"/>
      <c r="I13" s="833"/>
      <c r="J13" s="834"/>
    </row>
    <row r="14" spans="1:10" ht="12">
      <c r="A14" s="18">
        <v>3</v>
      </c>
      <c r="B14" s="832"/>
      <c r="C14" s="833"/>
      <c r="D14" s="833"/>
      <c r="E14" s="833"/>
      <c r="F14" s="833"/>
      <c r="G14" s="833"/>
      <c r="H14" s="833"/>
      <c r="I14" s="833"/>
      <c r="J14" s="834"/>
    </row>
    <row r="15" spans="1:10" ht="12">
      <c r="A15" s="18">
        <v>4</v>
      </c>
      <c r="B15" s="832"/>
      <c r="C15" s="833"/>
      <c r="D15" s="833"/>
      <c r="E15" s="833"/>
      <c r="F15" s="833"/>
      <c r="G15" s="833"/>
      <c r="H15" s="833"/>
      <c r="I15" s="833"/>
      <c r="J15" s="834"/>
    </row>
    <row r="16" spans="1:10" ht="12">
      <c r="A16" s="18">
        <v>5</v>
      </c>
      <c r="B16" s="832"/>
      <c r="C16" s="833"/>
      <c r="D16" s="833"/>
      <c r="E16" s="833"/>
      <c r="F16" s="833"/>
      <c r="G16" s="833"/>
      <c r="H16" s="833"/>
      <c r="I16" s="833"/>
      <c r="J16" s="834"/>
    </row>
    <row r="17" spans="1:10" ht="12">
      <c r="A17" s="18">
        <v>6</v>
      </c>
      <c r="B17" s="832"/>
      <c r="C17" s="833"/>
      <c r="D17" s="833"/>
      <c r="E17" s="833"/>
      <c r="F17" s="833"/>
      <c r="G17" s="833"/>
      <c r="H17" s="833"/>
      <c r="I17" s="833"/>
      <c r="J17" s="834"/>
    </row>
    <row r="18" spans="1:10" ht="12">
      <c r="A18" s="18">
        <v>7</v>
      </c>
      <c r="B18" s="832"/>
      <c r="C18" s="833"/>
      <c r="D18" s="833"/>
      <c r="E18" s="833"/>
      <c r="F18" s="833"/>
      <c r="G18" s="833"/>
      <c r="H18" s="833"/>
      <c r="I18" s="833"/>
      <c r="J18" s="834"/>
    </row>
    <row r="19" spans="1:10" ht="12">
      <c r="A19" s="18">
        <v>8</v>
      </c>
      <c r="B19" s="832"/>
      <c r="C19" s="833"/>
      <c r="D19" s="833"/>
      <c r="E19" s="833"/>
      <c r="F19" s="833"/>
      <c r="G19" s="833"/>
      <c r="H19" s="833"/>
      <c r="I19" s="833"/>
      <c r="J19" s="834"/>
    </row>
    <row r="20" spans="1:10" ht="12">
      <c r="A20" s="18">
        <v>9</v>
      </c>
      <c r="B20" s="832"/>
      <c r="C20" s="833"/>
      <c r="D20" s="833"/>
      <c r="E20" s="833"/>
      <c r="F20" s="833"/>
      <c r="G20" s="833"/>
      <c r="H20" s="833"/>
      <c r="I20" s="833"/>
      <c r="J20" s="834"/>
    </row>
    <row r="21" spans="1:10" ht="12">
      <c r="A21" s="18">
        <v>10</v>
      </c>
      <c r="B21" s="832"/>
      <c r="C21" s="833"/>
      <c r="D21" s="833"/>
      <c r="E21" s="833"/>
      <c r="F21" s="833"/>
      <c r="G21" s="833"/>
      <c r="H21" s="833"/>
      <c r="I21" s="833"/>
      <c r="J21" s="834"/>
    </row>
    <row r="22" spans="1:10" ht="12">
      <c r="A22" s="18">
        <v>11</v>
      </c>
      <c r="B22" s="835"/>
      <c r="C22" s="836"/>
      <c r="D22" s="836"/>
      <c r="E22" s="836"/>
      <c r="F22" s="836"/>
      <c r="G22" s="836"/>
      <c r="H22" s="836"/>
      <c r="I22" s="836"/>
      <c r="J22" s="837"/>
    </row>
    <row r="23" spans="1:10" ht="12.75">
      <c r="A23" s="3" t="s">
        <v>15</v>
      </c>
      <c r="B23" s="29"/>
      <c r="C23" s="29"/>
      <c r="D23" s="19"/>
      <c r="E23" s="19"/>
      <c r="F23" s="27"/>
      <c r="G23" s="19"/>
      <c r="H23" s="28"/>
      <c r="I23" s="28"/>
      <c r="J23" s="28"/>
    </row>
    <row r="24" spans="1:10" ht="12.75">
      <c r="A24" s="11"/>
      <c r="B24" s="30"/>
      <c r="C24" s="30"/>
      <c r="D24" s="21"/>
      <c r="E24" s="21"/>
      <c r="F24" s="21"/>
      <c r="G24" s="21"/>
      <c r="H24" s="21"/>
      <c r="I24" s="21"/>
      <c r="J24" s="21"/>
    </row>
    <row r="25" spans="1:10" ht="12">
      <c r="A25" s="828" t="s">
        <v>731</v>
      </c>
      <c r="B25" s="828"/>
      <c r="C25" s="828"/>
      <c r="D25" s="828"/>
      <c r="E25" s="828"/>
      <c r="F25" s="828"/>
      <c r="G25" s="828"/>
      <c r="H25" s="828"/>
      <c r="I25" s="21"/>
      <c r="J25" s="21"/>
    </row>
    <row r="26" spans="1:10" ht="12.75">
      <c r="A26" s="11"/>
      <c r="B26" s="30"/>
      <c r="C26" s="30"/>
      <c r="D26" s="21"/>
      <c r="E26" s="21"/>
      <c r="F26" s="21"/>
      <c r="G26" s="21"/>
      <c r="H26" s="21"/>
      <c r="I26" s="21"/>
      <c r="J26" s="21"/>
    </row>
    <row r="27" spans="1:10" ht="16.5" customHeight="1">
      <c r="A27" s="14" t="s">
        <v>11</v>
      </c>
      <c r="B27" s="14"/>
      <c r="C27" s="14"/>
      <c r="D27" s="14"/>
      <c r="E27" s="14"/>
      <c r="F27" s="14"/>
      <c r="G27" s="14"/>
      <c r="I27" s="84"/>
      <c r="J27" s="84"/>
    </row>
    <row r="28" spans="1:10" ht="16.5" customHeight="1">
      <c r="A28" s="14"/>
      <c r="B28" s="14"/>
      <c r="C28" s="14"/>
      <c r="D28" s="14"/>
      <c r="E28" s="14"/>
      <c r="F28" s="14"/>
      <c r="G28" s="14"/>
      <c r="I28" s="84"/>
      <c r="J28" s="84"/>
    </row>
    <row r="29" spans="1:10" ht="16.5" customHeight="1">
      <c r="A29" s="14"/>
      <c r="B29" s="14"/>
      <c r="C29" s="14"/>
      <c r="D29" s="14"/>
      <c r="E29" s="14"/>
      <c r="F29" s="14"/>
      <c r="G29" s="14"/>
      <c r="I29" s="84"/>
      <c r="J29" s="84"/>
    </row>
    <row r="30" spans="1:10" ht="12.75" customHeight="1">
      <c r="A30" s="84"/>
      <c r="B30" s="84"/>
      <c r="C30" s="84"/>
      <c r="D30" s="84"/>
      <c r="E30" s="84"/>
      <c r="F30" s="84"/>
      <c r="G30" s="84"/>
      <c r="H30" s="84"/>
      <c r="I30" s="84"/>
      <c r="J30" s="84"/>
    </row>
    <row r="31" spans="1:10" ht="12.75" customHeight="1">
      <c r="A31" s="84"/>
      <c r="B31" s="84"/>
      <c r="C31" s="84"/>
      <c r="D31" s="84"/>
      <c r="E31" s="84"/>
      <c r="F31" s="84"/>
      <c r="H31" s="757" t="s">
        <v>758</v>
      </c>
      <c r="I31" s="757"/>
      <c r="J31" s="757"/>
    </row>
    <row r="32" spans="1:10" ht="13.5">
      <c r="A32" s="14"/>
      <c r="B32" s="14"/>
      <c r="C32" s="14"/>
      <c r="E32" s="14"/>
      <c r="H32" s="757" t="s">
        <v>759</v>
      </c>
      <c r="I32" s="757"/>
      <c r="J32" s="757"/>
    </row>
    <row r="36" spans="1:10" ht="12">
      <c r="A36" s="827"/>
      <c r="B36" s="827"/>
      <c r="C36" s="827"/>
      <c r="D36" s="827"/>
      <c r="E36" s="827"/>
      <c r="F36" s="827"/>
      <c r="G36" s="827"/>
      <c r="H36" s="827"/>
      <c r="I36" s="827"/>
      <c r="J36" s="827"/>
    </row>
    <row r="38" spans="1:10" ht="12">
      <c r="A38" s="827"/>
      <c r="B38" s="827"/>
      <c r="C38" s="827"/>
      <c r="D38" s="827"/>
      <c r="E38" s="827"/>
      <c r="F38" s="827"/>
      <c r="G38" s="827"/>
      <c r="H38" s="827"/>
      <c r="I38" s="827"/>
      <c r="J38" s="827"/>
    </row>
  </sheetData>
  <sheetProtection/>
  <mergeCells count="16">
    <mergeCell ref="E1:I1"/>
    <mergeCell ref="A2:J2"/>
    <mergeCell ref="A3:J3"/>
    <mergeCell ref="A5:J5"/>
    <mergeCell ref="A8:B8"/>
    <mergeCell ref="H8:J8"/>
    <mergeCell ref="A36:J36"/>
    <mergeCell ref="A38:J38"/>
    <mergeCell ref="A9:A10"/>
    <mergeCell ref="B9:B10"/>
    <mergeCell ref="C9:F9"/>
    <mergeCell ref="G9:J9"/>
    <mergeCell ref="A25:H25"/>
    <mergeCell ref="B12:J22"/>
    <mergeCell ref="H31:J31"/>
    <mergeCell ref="H32:J32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97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8"/>
  <sheetViews>
    <sheetView view="pageBreakPreview" zoomScale="90" zoomScaleSheetLayoutView="90" zoomScalePageLayoutView="0" workbookViewId="0" topLeftCell="A1">
      <selection activeCell="C38" sqref="C38"/>
    </sheetView>
  </sheetViews>
  <sheetFormatPr defaultColWidth="9.140625" defaultRowHeight="12.75"/>
  <cols>
    <col min="1" max="1" width="7.421875" style="15" customWidth="1"/>
    <col min="2" max="2" width="17.140625" style="15" customWidth="1"/>
    <col min="3" max="3" width="11.00390625" style="15" customWidth="1"/>
    <col min="4" max="4" width="10.00390625" style="15" customWidth="1"/>
    <col min="5" max="5" width="13.140625" style="15" customWidth="1"/>
    <col min="6" max="6" width="14.28125" style="15" customWidth="1"/>
    <col min="7" max="7" width="13.28125" style="15" customWidth="1"/>
    <col min="8" max="8" width="14.7109375" style="15" customWidth="1"/>
    <col min="9" max="9" width="16.7109375" style="15" customWidth="1"/>
    <col min="10" max="10" width="19.28125" style="15" customWidth="1"/>
    <col min="11" max="16384" width="9.140625" style="15" customWidth="1"/>
  </cols>
  <sheetData>
    <row r="1" spans="5:10" ht="12.75">
      <c r="E1" s="744"/>
      <c r="F1" s="744"/>
      <c r="G1" s="744"/>
      <c r="H1" s="744"/>
      <c r="I1" s="744"/>
      <c r="J1" s="143" t="s">
        <v>354</v>
      </c>
    </row>
    <row r="2" spans="1:10" ht="15">
      <c r="A2" s="815" t="s">
        <v>0</v>
      </c>
      <c r="B2" s="815"/>
      <c r="C2" s="815"/>
      <c r="D2" s="815"/>
      <c r="E2" s="815"/>
      <c r="F2" s="815"/>
      <c r="G2" s="815"/>
      <c r="H2" s="815"/>
      <c r="I2" s="815"/>
      <c r="J2" s="815"/>
    </row>
    <row r="3" spans="1:10" ht="19.5">
      <c r="A3" s="748" t="s">
        <v>790</v>
      </c>
      <c r="B3" s="748"/>
      <c r="C3" s="748"/>
      <c r="D3" s="748"/>
      <c r="E3" s="748"/>
      <c r="F3" s="748"/>
      <c r="G3" s="748"/>
      <c r="H3" s="748"/>
      <c r="I3" s="748"/>
      <c r="J3" s="748"/>
    </row>
    <row r="4" ht="14.25" customHeight="1"/>
    <row r="5" spans="1:10" ht="31.5" customHeight="1">
      <c r="A5" s="816" t="s">
        <v>805</v>
      </c>
      <c r="B5" s="816"/>
      <c r="C5" s="816"/>
      <c r="D5" s="816"/>
      <c r="E5" s="816"/>
      <c r="F5" s="816"/>
      <c r="G5" s="816"/>
      <c r="H5" s="816"/>
      <c r="I5" s="816"/>
      <c r="J5" s="816"/>
    </row>
    <row r="6" spans="1:10" ht="13.5" customHeight="1">
      <c r="A6" s="1"/>
      <c r="B6" s="1"/>
      <c r="C6" s="1"/>
      <c r="D6" s="1"/>
      <c r="E6" s="1"/>
      <c r="F6" s="1"/>
      <c r="G6" s="1"/>
      <c r="H6" s="1"/>
      <c r="I6" s="1"/>
      <c r="J6" s="1"/>
    </row>
    <row r="7" ht="0.75" customHeight="1"/>
    <row r="8" spans="1:10" ht="12.75">
      <c r="A8" s="750" t="s">
        <v>780</v>
      </c>
      <c r="B8" s="750"/>
      <c r="C8" s="31"/>
      <c r="H8" s="808" t="s">
        <v>843</v>
      </c>
      <c r="I8" s="808"/>
      <c r="J8" s="808"/>
    </row>
    <row r="9" spans="1:16" ht="12.75">
      <c r="A9" s="738" t="s">
        <v>2</v>
      </c>
      <c r="B9" s="738" t="s">
        <v>3</v>
      </c>
      <c r="C9" s="701" t="s">
        <v>685</v>
      </c>
      <c r="D9" s="702"/>
      <c r="E9" s="702"/>
      <c r="F9" s="703"/>
      <c r="G9" s="701" t="s">
        <v>98</v>
      </c>
      <c r="H9" s="702"/>
      <c r="I9" s="702"/>
      <c r="J9" s="703"/>
      <c r="O9" s="21"/>
      <c r="P9" s="21"/>
    </row>
    <row r="10" spans="1:10" ht="53.25" customHeight="1">
      <c r="A10" s="738"/>
      <c r="B10" s="738"/>
      <c r="C10" s="5" t="s">
        <v>177</v>
      </c>
      <c r="D10" s="5" t="s">
        <v>13</v>
      </c>
      <c r="E10" s="261" t="s">
        <v>356</v>
      </c>
      <c r="F10" s="7" t="s">
        <v>194</v>
      </c>
      <c r="G10" s="5" t="s">
        <v>177</v>
      </c>
      <c r="H10" s="25" t="s">
        <v>14</v>
      </c>
      <c r="I10" s="109" t="s">
        <v>729</v>
      </c>
      <c r="J10" s="5" t="s">
        <v>730</v>
      </c>
    </row>
    <row r="11" spans="1:10" ht="12.75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7">
        <v>6</v>
      </c>
      <c r="G11" s="5">
        <v>7</v>
      </c>
      <c r="H11" s="105">
        <v>8</v>
      </c>
      <c r="I11" s="5">
        <v>9</v>
      </c>
      <c r="J11" s="5">
        <v>10</v>
      </c>
    </row>
    <row r="12" spans="1:10" ht="12">
      <c r="A12" s="18">
        <v>1</v>
      </c>
      <c r="B12" s="829" t="s">
        <v>757</v>
      </c>
      <c r="C12" s="830"/>
      <c r="D12" s="830"/>
      <c r="E12" s="830"/>
      <c r="F12" s="830"/>
      <c r="G12" s="830"/>
      <c r="H12" s="830"/>
      <c r="I12" s="830"/>
      <c r="J12" s="831"/>
    </row>
    <row r="13" spans="1:10" ht="12">
      <c r="A13" s="18">
        <v>2</v>
      </c>
      <c r="B13" s="832"/>
      <c r="C13" s="833"/>
      <c r="D13" s="833"/>
      <c r="E13" s="833"/>
      <c r="F13" s="833"/>
      <c r="G13" s="833"/>
      <c r="H13" s="833"/>
      <c r="I13" s="833"/>
      <c r="J13" s="834"/>
    </row>
    <row r="14" spans="1:10" ht="12">
      <c r="A14" s="18">
        <v>3</v>
      </c>
      <c r="B14" s="832"/>
      <c r="C14" s="833"/>
      <c r="D14" s="833"/>
      <c r="E14" s="833"/>
      <c r="F14" s="833"/>
      <c r="G14" s="833"/>
      <c r="H14" s="833"/>
      <c r="I14" s="833"/>
      <c r="J14" s="834"/>
    </row>
    <row r="15" spans="1:10" ht="12">
      <c r="A15" s="18">
        <v>4</v>
      </c>
      <c r="B15" s="832"/>
      <c r="C15" s="833"/>
      <c r="D15" s="833"/>
      <c r="E15" s="833"/>
      <c r="F15" s="833"/>
      <c r="G15" s="833"/>
      <c r="H15" s="833"/>
      <c r="I15" s="833"/>
      <c r="J15" s="834"/>
    </row>
    <row r="16" spans="1:10" ht="12">
      <c r="A16" s="18">
        <v>5</v>
      </c>
      <c r="B16" s="832"/>
      <c r="C16" s="833"/>
      <c r="D16" s="833"/>
      <c r="E16" s="833"/>
      <c r="F16" s="833"/>
      <c r="G16" s="833"/>
      <c r="H16" s="833"/>
      <c r="I16" s="833"/>
      <c r="J16" s="834"/>
    </row>
    <row r="17" spans="1:10" ht="12">
      <c r="A17" s="18">
        <v>6</v>
      </c>
      <c r="B17" s="832"/>
      <c r="C17" s="833"/>
      <c r="D17" s="833"/>
      <c r="E17" s="833"/>
      <c r="F17" s="833"/>
      <c r="G17" s="833"/>
      <c r="H17" s="833"/>
      <c r="I17" s="833"/>
      <c r="J17" s="834"/>
    </row>
    <row r="18" spans="1:10" ht="12">
      <c r="A18" s="18">
        <v>7</v>
      </c>
      <c r="B18" s="832"/>
      <c r="C18" s="833"/>
      <c r="D18" s="833"/>
      <c r="E18" s="833"/>
      <c r="F18" s="833"/>
      <c r="G18" s="833"/>
      <c r="H18" s="833"/>
      <c r="I18" s="833"/>
      <c r="J18" s="834"/>
    </row>
    <row r="19" spans="1:10" ht="12">
      <c r="A19" s="18">
        <v>8</v>
      </c>
      <c r="B19" s="832"/>
      <c r="C19" s="833"/>
      <c r="D19" s="833"/>
      <c r="E19" s="833"/>
      <c r="F19" s="833"/>
      <c r="G19" s="833"/>
      <c r="H19" s="833"/>
      <c r="I19" s="833"/>
      <c r="J19" s="834"/>
    </row>
    <row r="20" spans="1:10" ht="12">
      <c r="A20" s="18">
        <v>9</v>
      </c>
      <c r="B20" s="832"/>
      <c r="C20" s="833"/>
      <c r="D20" s="833"/>
      <c r="E20" s="833"/>
      <c r="F20" s="833"/>
      <c r="G20" s="833"/>
      <c r="H20" s="833"/>
      <c r="I20" s="833"/>
      <c r="J20" s="834"/>
    </row>
    <row r="21" spans="1:10" ht="12">
      <c r="A21" s="18">
        <v>10</v>
      </c>
      <c r="B21" s="832"/>
      <c r="C21" s="833"/>
      <c r="D21" s="833"/>
      <c r="E21" s="833"/>
      <c r="F21" s="833"/>
      <c r="G21" s="833"/>
      <c r="H21" s="833"/>
      <c r="I21" s="833"/>
      <c r="J21" s="834"/>
    </row>
    <row r="22" spans="1:10" ht="12">
      <c r="A22" s="18">
        <v>11</v>
      </c>
      <c r="B22" s="835"/>
      <c r="C22" s="836"/>
      <c r="D22" s="836"/>
      <c r="E22" s="836"/>
      <c r="F22" s="836"/>
      <c r="G22" s="836"/>
      <c r="H22" s="836"/>
      <c r="I22" s="836"/>
      <c r="J22" s="837"/>
    </row>
    <row r="23" spans="1:10" ht="12.75">
      <c r="A23" s="3" t="s">
        <v>15</v>
      </c>
      <c r="B23" s="29"/>
      <c r="C23" s="29"/>
      <c r="D23" s="19"/>
      <c r="E23" s="19"/>
      <c r="F23" s="27"/>
      <c r="G23" s="19"/>
      <c r="H23" s="28"/>
      <c r="I23" s="28"/>
      <c r="J23" s="28"/>
    </row>
    <row r="24" spans="1:10" ht="12.75">
      <c r="A24" s="11"/>
      <c r="B24" s="30"/>
      <c r="C24" s="30"/>
      <c r="D24" s="21"/>
      <c r="E24" s="21"/>
      <c r="F24" s="21"/>
      <c r="G24" s="21"/>
      <c r="H24" s="21"/>
      <c r="I24" s="21"/>
      <c r="J24" s="21"/>
    </row>
    <row r="25" spans="1:10" ht="12">
      <c r="A25" s="828" t="s">
        <v>731</v>
      </c>
      <c r="B25" s="828"/>
      <c r="C25" s="828"/>
      <c r="D25" s="828"/>
      <c r="E25" s="828"/>
      <c r="F25" s="828"/>
      <c r="G25" s="828"/>
      <c r="H25" s="828"/>
      <c r="I25" s="21"/>
      <c r="J25" s="21"/>
    </row>
    <row r="26" spans="1:10" ht="12.75">
      <c r="A26" s="11"/>
      <c r="B26" s="30"/>
      <c r="C26" s="30"/>
      <c r="D26" s="21"/>
      <c r="E26" s="21"/>
      <c r="F26" s="21"/>
      <c r="G26" s="21"/>
      <c r="H26" s="21"/>
      <c r="I26" s="21"/>
      <c r="J26" s="21"/>
    </row>
    <row r="27" spans="1:10" ht="15.75" customHeight="1">
      <c r="A27" s="14" t="s">
        <v>11</v>
      </c>
      <c r="B27" s="14"/>
      <c r="C27" s="14"/>
      <c r="D27" s="14"/>
      <c r="E27" s="14"/>
      <c r="F27" s="14"/>
      <c r="G27" s="14"/>
      <c r="I27" s="84"/>
      <c r="J27" s="84"/>
    </row>
    <row r="28" spans="1:10" ht="12.75" customHeight="1">
      <c r="A28" s="84"/>
      <c r="B28" s="84"/>
      <c r="C28" s="84"/>
      <c r="D28" s="84"/>
      <c r="E28" s="84"/>
      <c r="F28" s="84"/>
      <c r="G28" s="84"/>
      <c r="H28" s="84"/>
      <c r="I28" s="84"/>
      <c r="J28" s="84"/>
    </row>
    <row r="29" spans="1:10" ht="12.75" customHeight="1">
      <c r="A29" s="84"/>
      <c r="B29" s="84"/>
      <c r="C29" s="84"/>
      <c r="D29" s="84"/>
      <c r="E29" s="84"/>
      <c r="F29" s="84"/>
      <c r="G29" s="84"/>
      <c r="H29" s="84"/>
      <c r="I29" s="84"/>
      <c r="J29" s="84"/>
    </row>
    <row r="30" spans="1:10" ht="12.75" customHeight="1">
      <c r="A30" s="84"/>
      <c r="B30" s="84"/>
      <c r="C30" s="84"/>
      <c r="D30" s="84"/>
      <c r="E30" s="84"/>
      <c r="F30" s="84"/>
      <c r="G30" s="84"/>
      <c r="H30" s="84"/>
      <c r="I30" s="84"/>
      <c r="J30" s="84"/>
    </row>
    <row r="31" spans="1:10" ht="12.75" customHeight="1">
      <c r="A31" s="84"/>
      <c r="B31" s="84"/>
      <c r="C31" s="84"/>
      <c r="D31" s="84"/>
      <c r="E31" s="84"/>
      <c r="F31" s="84"/>
      <c r="G31" s="84"/>
      <c r="H31" s="757" t="s">
        <v>758</v>
      </c>
      <c r="I31" s="757"/>
      <c r="J31" s="757"/>
    </row>
    <row r="32" spans="1:10" ht="13.5">
      <c r="A32" s="14"/>
      <c r="B32" s="14"/>
      <c r="C32" s="14"/>
      <c r="E32" s="14"/>
      <c r="H32" s="757" t="s">
        <v>759</v>
      </c>
      <c r="I32" s="757"/>
      <c r="J32" s="757"/>
    </row>
    <row r="36" spans="1:10" ht="12">
      <c r="A36" s="827"/>
      <c r="B36" s="827"/>
      <c r="C36" s="827"/>
      <c r="D36" s="827"/>
      <c r="E36" s="827"/>
      <c r="F36" s="827"/>
      <c r="G36" s="827"/>
      <c r="H36" s="827"/>
      <c r="I36" s="827"/>
      <c r="J36" s="827"/>
    </row>
    <row r="38" spans="1:10" ht="12">
      <c r="A38" s="827"/>
      <c r="B38" s="827"/>
      <c r="C38" s="827"/>
      <c r="D38" s="827"/>
      <c r="E38" s="827"/>
      <c r="F38" s="827"/>
      <c r="G38" s="827"/>
      <c r="H38" s="827"/>
      <c r="I38" s="827"/>
      <c r="J38" s="827"/>
    </row>
  </sheetData>
  <sheetProtection/>
  <mergeCells count="16">
    <mergeCell ref="E1:I1"/>
    <mergeCell ref="A2:J2"/>
    <mergeCell ref="A3:J3"/>
    <mergeCell ref="A5:J5"/>
    <mergeCell ref="A8:B8"/>
    <mergeCell ref="H8:J8"/>
    <mergeCell ref="H31:J31"/>
    <mergeCell ref="H32:J32"/>
    <mergeCell ref="A36:J36"/>
    <mergeCell ref="A38:J38"/>
    <mergeCell ref="A9:A10"/>
    <mergeCell ref="B9:B10"/>
    <mergeCell ref="C9:F9"/>
    <mergeCell ref="G9:J9"/>
    <mergeCell ref="A25:H25"/>
    <mergeCell ref="B12:J22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view="pageBreakPreview" zoomScale="120" zoomScaleSheetLayoutView="120" zoomScalePageLayoutView="0" workbookViewId="0" topLeftCell="A1">
      <selection activeCell="C38" sqref="C38"/>
    </sheetView>
  </sheetViews>
  <sheetFormatPr defaultColWidth="9.140625" defaultRowHeight="12.75"/>
  <cols>
    <col min="1" max="1" width="8.7109375" style="0" customWidth="1"/>
    <col min="2" max="2" width="11.7109375" style="0" customWidth="1"/>
    <col min="3" max="3" width="114.57421875" style="0" customWidth="1"/>
  </cols>
  <sheetData>
    <row r="1" spans="1:7" ht="21.75" customHeight="1">
      <c r="A1" s="698" t="s">
        <v>546</v>
      </c>
      <c r="B1" s="698"/>
      <c r="C1" s="698"/>
      <c r="D1" s="305"/>
      <c r="E1" s="305"/>
      <c r="F1" s="305"/>
      <c r="G1" s="305"/>
    </row>
    <row r="2" spans="1:3" ht="12.75">
      <c r="A2" s="697" t="s">
        <v>70</v>
      </c>
      <c r="B2" s="697" t="s">
        <v>547</v>
      </c>
      <c r="C2" s="697" t="s">
        <v>548</v>
      </c>
    </row>
    <row r="3" spans="1:3" ht="12">
      <c r="A3" s="8">
        <v>1</v>
      </c>
      <c r="B3" s="626" t="s">
        <v>549</v>
      </c>
      <c r="C3" s="626" t="s">
        <v>923</v>
      </c>
    </row>
    <row r="4" spans="1:3" ht="12">
      <c r="A4" s="8">
        <v>2</v>
      </c>
      <c r="B4" s="626" t="s">
        <v>550</v>
      </c>
      <c r="C4" s="626" t="s">
        <v>924</v>
      </c>
    </row>
    <row r="5" spans="1:3" ht="12">
      <c r="A5" s="8">
        <v>3</v>
      </c>
      <c r="B5" s="626" t="s">
        <v>551</v>
      </c>
      <c r="C5" s="626" t="s">
        <v>925</v>
      </c>
    </row>
    <row r="6" spans="1:3" ht="12">
      <c r="A6" s="8">
        <v>4</v>
      </c>
      <c r="B6" s="626" t="s">
        <v>926</v>
      </c>
      <c r="C6" s="626" t="s">
        <v>927</v>
      </c>
    </row>
    <row r="7" spans="1:3" ht="12">
      <c r="A7" s="8">
        <v>5</v>
      </c>
      <c r="B7" s="626" t="s">
        <v>552</v>
      </c>
      <c r="C7" s="626" t="s">
        <v>928</v>
      </c>
    </row>
    <row r="8" spans="1:3" ht="12">
      <c r="A8" s="8">
        <v>6</v>
      </c>
      <c r="B8" s="626" t="s">
        <v>553</v>
      </c>
      <c r="C8" s="626" t="s">
        <v>929</v>
      </c>
    </row>
    <row r="9" spans="1:3" ht="12">
      <c r="A9" s="8">
        <v>7</v>
      </c>
      <c r="B9" s="626" t="s">
        <v>554</v>
      </c>
      <c r="C9" s="626" t="s">
        <v>930</v>
      </c>
    </row>
    <row r="10" spans="1:3" ht="12">
      <c r="A10" s="8">
        <v>8</v>
      </c>
      <c r="B10" s="626" t="s">
        <v>555</v>
      </c>
      <c r="C10" s="626" t="s">
        <v>931</v>
      </c>
    </row>
    <row r="11" spans="1:3" ht="12">
      <c r="A11" s="8">
        <v>9</v>
      </c>
      <c r="B11" s="626" t="s">
        <v>556</v>
      </c>
      <c r="C11" s="626" t="s">
        <v>932</v>
      </c>
    </row>
    <row r="12" spans="1:3" ht="12">
      <c r="A12" s="8">
        <v>10</v>
      </c>
      <c r="B12" s="626" t="s">
        <v>557</v>
      </c>
      <c r="C12" s="626" t="s">
        <v>933</v>
      </c>
    </row>
    <row r="13" spans="1:3" ht="12">
      <c r="A13" s="8">
        <v>11</v>
      </c>
      <c r="B13" s="626" t="s">
        <v>675</v>
      </c>
      <c r="C13" s="626" t="s">
        <v>676</v>
      </c>
    </row>
    <row r="14" spans="1:3" ht="12">
      <c r="A14" s="8">
        <v>12</v>
      </c>
      <c r="B14" s="626" t="s">
        <v>558</v>
      </c>
      <c r="C14" s="626" t="s">
        <v>934</v>
      </c>
    </row>
    <row r="15" spans="1:3" ht="12">
      <c r="A15" s="8">
        <v>13</v>
      </c>
      <c r="B15" s="626" t="s">
        <v>559</v>
      </c>
      <c r="C15" s="626" t="s">
        <v>935</v>
      </c>
    </row>
    <row r="16" spans="1:3" ht="12">
      <c r="A16" s="8">
        <v>14</v>
      </c>
      <c r="B16" s="626" t="s">
        <v>560</v>
      </c>
      <c r="C16" s="626" t="s">
        <v>936</v>
      </c>
    </row>
    <row r="17" spans="1:3" ht="12">
      <c r="A17" s="8">
        <v>15</v>
      </c>
      <c r="B17" s="626" t="s">
        <v>561</v>
      </c>
      <c r="C17" s="626" t="s">
        <v>937</v>
      </c>
    </row>
    <row r="18" spans="1:3" ht="12">
      <c r="A18" s="8">
        <v>16</v>
      </c>
      <c r="B18" s="626" t="s">
        <v>562</v>
      </c>
      <c r="C18" s="626" t="s">
        <v>938</v>
      </c>
    </row>
    <row r="19" spans="1:3" ht="12">
      <c r="A19" s="8">
        <v>17</v>
      </c>
      <c r="B19" s="626" t="s">
        <v>563</v>
      </c>
      <c r="C19" s="626" t="s">
        <v>939</v>
      </c>
    </row>
    <row r="20" spans="1:3" ht="12">
      <c r="A20" s="8">
        <v>18</v>
      </c>
      <c r="B20" s="626" t="s">
        <v>564</v>
      </c>
      <c r="C20" s="626" t="s">
        <v>940</v>
      </c>
    </row>
    <row r="21" spans="1:3" ht="12">
      <c r="A21" s="8">
        <v>19</v>
      </c>
      <c r="B21" s="626" t="s">
        <v>565</v>
      </c>
      <c r="C21" s="626" t="s">
        <v>941</v>
      </c>
    </row>
    <row r="22" spans="1:3" ht="12">
      <c r="A22" s="8">
        <v>20</v>
      </c>
      <c r="B22" s="626" t="s">
        <v>566</v>
      </c>
      <c r="C22" s="626" t="s">
        <v>942</v>
      </c>
    </row>
    <row r="23" spans="1:3" ht="12">
      <c r="A23" s="8">
        <v>21</v>
      </c>
      <c r="B23" s="626" t="s">
        <v>567</v>
      </c>
      <c r="C23" s="626" t="s">
        <v>943</v>
      </c>
    </row>
    <row r="24" spans="1:3" ht="12">
      <c r="A24" s="8">
        <v>22</v>
      </c>
      <c r="B24" s="626" t="s">
        <v>568</v>
      </c>
      <c r="C24" s="626" t="s">
        <v>944</v>
      </c>
    </row>
    <row r="25" spans="1:3" ht="12">
      <c r="A25" s="8">
        <v>23</v>
      </c>
      <c r="B25" s="626" t="s">
        <v>569</v>
      </c>
      <c r="C25" s="626" t="s">
        <v>945</v>
      </c>
    </row>
    <row r="26" spans="1:3" ht="12">
      <c r="A26" s="8">
        <v>24</v>
      </c>
      <c r="B26" s="626" t="s">
        <v>570</v>
      </c>
      <c r="C26" s="626" t="s">
        <v>946</v>
      </c>
    </row>
    <row r="27" spans="1:3" ht="12">
      <c r="A27" s="8">
        <v>25</v>
      </c>
      <c r="B27" s="626" t="s">
        <v>571</v>
      </c>
      <c r="C27" s="626" t="s">
        <v>947</v>
      </c>
    </row>
    <row r="28" spans="1:3" ht="12">
      <c r="A28" s="8">
        <v>26</v>
      </c>
      <c r="B28" s="626" t="s">
        <v>572</v>
      </c>
      <c r="C28" s="626" t="s">
        <v>948</v>
      </c>
    </row>
    <row r="29" spans="1:3" ht="12">
      <c r="A29" s="8">
        <v>27</v>
      </c>
      <c r="B29" s="626" t="s">
        <v>573</v>
      </c>
      <c r="C29" s="626" t="s">
        <v>949</v>
      </c>
    </row>
    <row r="30" spans="1:3" ht="12">
      <c r="A30" s="8">
        <v>28</v>
      </c>
      <c r="B30" s="626" t="s">
        <v>574</v>
      </c>
      <c r="C30" s="626" t="s">
        <v>575</v>
      </c>
    </row>
    <row r="31" spans="1:3" ht="12">
      <c r="A31" s="8">
        <v>29</v>
      </c>
      <c r="B31" s="626" t="s">
        <v>576</v>
      </c>
      <c r="C31" s="626" t="s">
        <v>577</v>
      </c>
    </row>
    <row r="32" spans="1:3" ht="12">
      <c r="A32" s="8">
        <v>30</v>
      </c>
      <c r="B32" s="626" t="s">
        <v>578</v>
      </c>
      <c r="C32" s="626" t="s">
        <v>579</v>
      </c>
    </row>
    <row r="33" spans="1:3" ht="12">
      <c r="A33" s="8">
        <v>31</v>
      </c>
      <c r="B33" s="626" t="s">
        <v>674</v>
      </c>
      <c r="C33" s="626" t="s">
        <v>673</v>
      </c>
    </row>
    <row r="34" spans="1:3" ht="12">
      <c r="A34" s="8">
        <v>32</v>
      </c>
      <c r="B34" s="626" t="s">
        <v>743</v>
      </c>
      <c r="C34" s="626" t="s">
        <v>744</v>
      </c>
    </row>
    <row r="35" spans="1:3" ht="12">
      <c r="A35" s="8">
        <v>33</v>
      </c>
      <c r="B35" s="626" t="s">
        <v>580</v>
      </c>
      <c r="C35" s="626" t="s">
        <v>581</v>
      </c>
    </row>
    <row r="36" spans="1:3" ht="12">
      <c r="A36" s="8">
        <v>34</v>
      </c>
      <c r="B36" s="626" t="s">
        <v>582</v>
      </c>
      <c r="C36" s="626" t="s">
        <v>581</v>
      </c>
    </row>
    <row r="37" spans="1:3" ht="12">
      <c r="A37" s="8">
        <v>35</v>
      </c>
      <c r="B37" s="626" t="s">
        <v>583</v>
      </c>
      <c r="C37" s="626" t="s">
        <v>584</v>
      </c>
    </row>
    <row r="38" spans="1:3" ht="12">
      <c r="A38" s="8">
        <v>36</v>
      </c>
      <c r="B38" s="626" t="s">
        <v>585</v>
      </c>
      <c r="C38" s="626" t="s">
        <v>586</v>
      </c>
    </row>
    <row r="39" spans="1:3" ht="12">
      <c r="A39" s="8">
        <v>37</v>
      </c>
      <c r="B39" s="626" t="s">
        <v>587</v>
      </c>
      <c r="C39" s="626" t="s">
        <v>588</v>
      </c>
    </row>
    <row r="40" spans="1:3" ht="12">
      <c r="A40" s="8">
        <v>38</v>
      </c>
      <c r="B40" s="626" t="s">
        <v>589</v>
      </c>
      <c r="C40" s="626" t="s">
        <v>590</v>
      </c>
    </row>
    <row r="41" spans="1:3" ht="12">
      <c r="A41" s="8">
        <v>39</v>
      </c>
      <c r="B41" s="626" t="s">
        <v>591</v>
      </c>
      <c r="C41" s="626" t="s">
        <v>592</v>
      </c>
    </row>
    <row r="42" spans="1:3" ht="12">
      <c r="A42" s="8">
        <v>40</v>
      </c>
      <c r="B42" s="626" t="s">
        <v>593</v>
      </c>
      <c r="C42" s="626" t="s">
        <v>594</v>
      </c>
    </row>
    <row r="43" spans="1:3" ht="12">
      <c r="A43" s="8">
        <v>41</v>
      </c>
      <c r="B43" s="626" t="s">
        <v>595</v>
      </c>
      <c r="C43" s="626" t="s">
        <v>596</v>
      </c>
    </row>
    <row r="44" spans="1:3" ht="12">
      <c r="A44" s="8">
        <v>42</v>
      </c>
      <c r="B44" s="626" t="s">
        <v>597</v>
      </c>
      <c r="C44" s="626" t="s">
        <v>950</v>
      </c>
    </row>
    <row r="45" spans="1:3" ht="12">
      <c r="A45" s="8">
        <v>43</v>
      </c>
      <c r="B45" s="626" t="s">
        <v>598</v>
      </c>
      <c r="C45" s="626" t="s">
        <v>599</v>
      </c>
    </row>
    <row r="46" spans="1:3" ht="12">
      <c r="A46" s="8">
        <v>44</v>
      </c>
      <c r="B46" s="626" t="s">
        <v>600</v>
      </c>
      <c r="C46" s="626" t="s">
        <v>601</v>
      </c>
    </row>
    <row r="47" spans="1:3" ht="12">
      <c r="A47" s="8">
        <v>45</v>
      </c>
      <c r="B47" s="626" t="s">
        <v>602</v>
      </c>
      <c r="C47" s="626" t="s">
        <v>603</v>
      </c>
    </row>
    <row r="48" spans="1:3" ht="12">
      <c r="A48" s="8">
        <v>46</v>
      </c>
      <c r="B48" s="626" t="s">
        <v>604</v>
      </c>
      <c r="C48" s="626" t="s">
        <v>605</v>
      </c>
    </row>
    <row r="49" spans="1:3" ht="12">
      <c r="A49" s="8">
        <v>47</v>
      </c>
      <c r="B49" s="626" t="s">
        <v>606</v>
      </c>
      <c r="C49" s="626" t="s">
        <v>607</v>
      </c>
    </row>
    <row r="50" spans="1:3" ht="12">
      <c r="A50" s="8">
        <v>48</v>
      </c>
      <c r="B50" s="626" t="s">
        <v>608</v>
      </c>
      <c r="C50" s="626" t="s">
        <v>951</v>
      </c>
    </row>
    <row r="51" spans="1:3" ht="12">
      <c r="A51" s="8">
        <v>49</v>
      </c>
      <c r="B51" s="626" t="s">
        <v>609</v>
      </c>
      <c r="C51" s="626" t="s">
        <v>952</v>
      </c>
    </row>
    <row r="52" spans="1:3" ht="12">
      <c r="A52" s="8">
        <v>50</v>
      </c>
      <c r="B52" s="626" t="s">
        <v>610</v>
      </c>
      <c r="C52" s="626" t="s">
        <v>611</v>
      </c>
    </row>
    <row r="53" spans="1:3" ht="12">
      <c r="A53" s="8">
        <v>51</v>
      </c>
      <c r="B53" s="626" t="s">
        <v>612</v>
      </c>
      <c r="C53" s="626" t="s">
        <v>613</v>
      </c>
    </row>
    <row r="54" spans="1:3" ht="12">
      <c r="A54" s="8">
        <v>52</v>
      </c>
      <c r="B54" s="626" t="s">
        <v>614</v>
      </c>
      <c r="C54" s="626" t="s">
        <v>953</v>
      </c>
    </row>
    <row r="55" spans="1:3" ht="12">
      <c r="A55" s="8">
        <v>53</v>
      </c>
      <c r="B55" s="626" t="s">
        <v>615</v>
      </c>
      <c r="C55" s="626" t="s">
        <v>954</v>
      </c>
    </row>
    <row r="56" spans="1:3" ht="12">
      <c r="A56" s="8">
        <v>54</v>
      </c>
      <c r="B56" s="626" t="s">
        <v>616</v>
      </c>
      <c r="C56" s="626" t="s">
        <v>955</v>
      </c>
    </row>
    <row r="57" spans="1:3" ht="12">
      <c r="A57" s="8">
        <v>55</v>
      </c>
      <c r="B57" s="626" t="s">
        <v>617</v>
      </c>
      <c r="C57" s="626" t="s">
        <v>956</v>
      </c>
    </row>
    <row r="58" spans="1:3" ht="12">
      <c r="A58" s="8">
        <v>56</v>
      </c>
      <c r="B58" s="626" t="s">
        <v>618</v>
      </c>
      <c r="C58" s="626" t="s">
        <v>957</v>
      </c>
    </row>
    <row r="59" spans="1:3" ht="12">
      <c r="A59" s="8">
        <v>57</v>
      </c>
      <c r="B59" s="626" t="s">
        <v>619</v>
      </c>
      <c r="C59" s="626" t="s">
        <v>958</v>
      </c>
    </row>
    <row r="60" spans="1:3" ht="12">
      <c r="A60" s="8">
        <v>58</v>
      </c>
      <c r="B60" s="626" t="s">
        <v>620</v>
      </c>
      <c r="C60" s="626" t="s">
        <v>959</v>
      </c>
    </row>
    <row r="61" spans="1:3" ht="12">
      <c r="A61" s="8">
        <v>59</v>
      </c>
      <c r="B61" s="626" t="s">
        <v>621</v>
      </c>
      <c r="C61" s="626" t="s">
        <v>960</v>
      </c>
    </row>
    <row r="62" spans="1:3" ht="12">
      <c r="A62" s="8">
        <v>60</v>
      </c>
      <c r="B62" s="626" t="s">
        <v>622</v>
      </c>
      <c r="C62" s="626" t="s">
        <v>961</v>
      </c>
    </row>
    <row r="63" spans="1:3" ht="12">
      <c r="A63" s="8">
        <v>61</v>
      </c>
      <c r="B63" s="626" t="s">
        <v>712</v>
      </c>
      <c r="C63" s="626" t="s">
        <v>716</v>
      </c>
    </row>
    <row r="64" spans="1:3" ht="12">
      <c r="A64" s="8">
        <v>62</v>
      </c>
      <c r="B64" s="626" t="s">
        <v>623</v>
      </c>
      <c r="C64" s="626" t="s">
        <v>962</v>
      </c>
    </row>
    <row r="65" spans="1:3" ht="12">
      <c r="A65" s="8">
        <v>63</v>
      </c>
      <c r="B65" s="627" t="s">
        <v>717</v>
      </c>
      <c r="C65" s="626" t="s">
        <v>963</v>
      </c>
    </row>
    <row r="66" spans="1:3" ht="12">
      <c r="A66" s="8">
        <v>64</v>
      </c>
      <c r="B66" s="626" t="s">
        <v>624</v>
      </c>
      <c r="C66" s="626" t="s">
        <v>964</v>
      </c>
    </row>
    <row r="67" spans="1:3" ht="12">
      <c r="A67" s="8">
        <v>65</v>
      </c>
      <c r="B67" s="626" t="s">
        <v>625</v>
      </c>
      <c r="C67" s="626" t="s">
        <v>965</v>
      </c>
    </row>
    <row r="68" spans="1:3" ht="12">
      <c r="A68" s="8">
        <v>66</v>
      </c>
      <c r="B68" s="628" t="s">
        <v>677</v>
      </c>
      <c r="C68" s="628" t="s">
        <v>966</v>
      </c>
    </row>
    <row r="69" spans="1:3" ht="12">
      <c r="A69" s="8">
        <v>67</v>
      </c>
      <c r="B69" s="628" t="s">
        <v>678</v>
      </c>
      <c r="C69" s="628" t="s">
        <v>938</v>
      </c>
    </row>
  </sheetData>
  <sheetProtection/>
  <mergeCells count="1">
    <mergeCell ref="A1:C1"/>
  </mergeCells>
  <hyperlinks>
    <hyperlink ref="B3:C3" location="'AT-1-Gen_Info '!A1" display="AT- 1"/>
    <hyperlink ref="B4:C4" location="'AT-2-S1 BUDGET'!A1" display="AT - 2"/>
    <hyperlink ref="B5:C5" location="AT_2A_fundflow!A1" display="AT - 2 A"/>
    <hyperlink ref="B6:C6" location="'AT-2B_DBT'!A1" display="AT - 2 B"/>
    <hyperlink ref="B7:C7" location="'AT-3'!A1" display="AT - 3"/>
    <hyperlink ref="B8:C8" location="'AT3A_cvrg(Insti)_PY'!A1" display="AT- 3 A"/>
    <hyperlink ref="B9:C9" location="'AT3B_cvrg(Insti)_UPY '!A1" display="AT- 3 B"/>
    <hyperlink ref="B10:C10" location="'AT3C_cvrg(Insti)_UPY '!A1" display="AT-3 C"/>
    <hyperlink ref="B11:C11" location="'AT-4B'!A1" display="AT - 4"/>
    <hyperlink ref="B12:C12" location="'enrolment vs availed_UPY'!A1" display="AT - 4 A"/>
    <hyperlink ref="B13:C13" location="'AT-4B'!A1" display="AT - 4 B"/>
    <hyperlink ref="B14:C14" location="T5_PLAN_vs_PRFM!A1" display="AT - 5"/>
    <hyperlink ref="B15:C15" location="'T5A_PLAN_vs_PRFM '!A1" display="AT - 5 A"/>
    <hyperlink ref="B16:C16" location="'T5B_PLAN_vs_PRFM  (2)'!A1" display="AT - 5 B"/>
    <hyperlink ref="B17:C17" location="'T5C_Drought_PLAN_vs_PRFM '!A1" display="AT - 5 C"/>
    <hyperlink ref="B18:C18" location="'T5D_Drought_PLAN_vs_PRFM  '!A1" display="AT - 5 D"/>
    <hyperlink ref="B19:C19" location="T6_FG_py_Utlsn!A1" display="AT - 6"/>
    <hyperlink ref="B20:C20" location="'T6A_FG_Upy_Utlsn '!A1" display="AT - 6 A"/>
    <hyperlink ref="B21:C21" location="T6B_Pay_FG_FCI_Pry!A1" display="AT - 6 B"/>
    <hyperlink ref="B22:C22" location="T6C_Coarse_Grain!A1" display="AT - 6 C"/>
    <hyperlink ref="B23:C23" location="T7_CC_PY_Utlsn!A1" display="AT - 7"/>
    <hyperlink ref="B24:C24" location="'T7ACC_UPY_Utlsn '!A1" display="AT - 7 A"/>
    <hyperlink ref="B25:C25" location="'AT-8_Hon_CCH_Pry'!A1" display="AT - 8"/>
    <hyperlink ref="B26:C26" location="'AT-8A_Hon_CCH_UPry'!A1" display="AT - 8 A"/>
    <hyperlink ref="B27:C27" location="AT9_TA!A1" display="AT - 9"/>
    <hyperlink ref="B28:C28" location="AT10_MME!A1" display="AT - 10"/>
    <hyperlink ref="B29:C29" location="AT10A_!A1" display="AT - 10 A"/>
    <hyperlink ref="B30:C30" location="'AT-10 B'!A1" display="AT - 10 B"/>
    <hyperlink ref="B31:C31" location="'AT-10 C'!A1" display="AT - 10 C"/>
    <hyperlink ref="B32:C32" location="'AT-10D'!A1" display="AT - 10 D"/>
    <hyperlink ref="B33:C33" location="'AT-10 E'!A1" display="AT - 10 E "/>
    <hyperlink ref="B34:C34" location="'AT-10 F'!A1" display="AT - 10 F"/>
    <hyperlink ref="B35:C35" location="'AT11_KS Year wise'!A1" display="AT - 11"/>
    <hyperlink ref="B36:C36" location="'AT11A_KS-District wise'!A1" display="AT - 11 A"/>
    <hyperlink ref="B37:C37" location="'AT12_KD-New'!A1" display="AT - 12"/>
    <hyperlink ref="B38:C38" location="'AT12A_KD-Replacement'!A1" display="AT - 12 A"/>
    <hyperlink ref="B39:C39" location="'Mode of cooking'!A1" display="AT - 13"/>
    <hyperlink ref="B40:C40" location="'AT-14'!A1" display="AT - 14"/>
    <hyperlink ref="B41:C41" location="'AT-14 A'!A1" display="AT - 14 A"/>
    <hyperlink ref="C42" location="'AT-15'!A1" display="Contribution by community in form of  Tithi Bhojan or any other similar practice"/>
    <hyperlink ref="B42" location="'AT-15'!A1" display="AT - 15"/>
    <hyperlink ref="B43:C43" location="'AT-16'!A1" display="AT - 16"/>
    <hyperlink ref="B44:C44" location="'AT_17_Coverage-RBSK '!A1" display="AT - 17"/>
    <hyperlink ref="B45:C45" location="'AT18_Details_Community '!A1" display="AT - 18"/>
    <hyperlink ref="C46" location="AT_19_Impl_Agency!A1" display="Responsibility of Implementation"/>
    <hyperlink ref="B46" location="AT_19_Impl_Agency!A1" display="AT - 19"/>
    <hyperlink ref="B47:C47" location="'AT_20_CentralCookingagency '!A1" display="AT - 20"/>
    <hyperlink ref="B48:C48" location="'AT-21'!A1" display="AT - 21"/>
    <hyperlink ref="B49:C49" location="'AT-22'!A1" display="AT - 22"/>
    <hyperlink ref="B50:C50" location="'AT-23 MIS'!A1" display="AT - 23"/>
    <hyperlink ref="B51:C51" location="'AT-23A _AMS'!A1" display="AT - 23 A"/>
    <hyperlink ref="B52:C52" location="'AT-24'!A1" display="AT - 24"/>
    <hyperlink ref="B53:C53" location="'AT-25'!A1" display="AT - 25"/>
    <hyperlink ref="B54:C54" location="AT26_NoWD!A1" display="AT - 26"/>
    <hyperlink ref="B55:C55" location="AT26A_NoWD!A1" display="AT - 26 A"/>
    <hyperlink ref="B56:C56" location="AT27_Req_FG_CA_Pry!A1" display="AT - 27"/>
    <hyperlink ref="B57:C57" location="'AT27A_Req_FG_CA_U Pry '!A1" display="AT - 27 A"/>
    <hyperlink ref="B58:C58" location="'AT27B_Req_FG_CA_N CLP'!A1" display="AT - 27 B"/>
    <hyperlink ref="B59:C59" location="'AT27C_Req_FG_Drought -Pry '!A1" display="AT - 27 C"/>
    <hyperlink ref="B60:C60" location="'AT27D_Req_FG_Drought -UPry '!A1" display="AT - 27 D"/>
    <hyperlink ref="B61:C61" location="AT_28_RqmtKitchen!A1" display="AT - 28"/>
    <hyperlink ref="B62:C62" location="'AT-28A_RqmtPlinthArea'!A1" display="AT - 28 A"/>
    <hyperlink ref="B63:C63" location="'AT-28B_Kitchen repair'!A1" display="AT - 28 B"/>
    <hyperlink ref="B64:C64" location="'AT29_Replacement KD '!A1" display="AT - 29"/>
    <hyperlink ref="B65:C65" location="'AT29_A_Replacement KD'!A1" display="AT- 29 A"/>
    <hyperlink ref="B66:C66" location="'AT-30_Coook-cum-Helper'!A1" display="AT - 30"/>
    <hyperlink ref="B67:C67" location="'AT_31_Budget_provision '!A1" display="AT - 31"/>
    <hyperlink ref="B68:C68" location="'AT32_Drought Pry Util'!A1" display="AT - 32"/>
    <hyperlink ref="B69:C69" location="'AT-32A Drought UPry Util'!A1" display="AT - 32 A"/>
  </hyperlinks>
  <printOptions horizontalCentered="1"/>
  <pageMargins left="0.7086614173228347" right="0.7086614173228347" top="0.2362204724409449" bottom="0" header="0.26" footer="0.16"/>
  <pageSetup fitToHeight="1" fitToWidth="1" horizontalDpi="600" verticalDpi="600" orientation="landscape" paperSize="9" scale="6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0"/>
  <sheetViews>
    <sheetView view="pageBreakPreview" zoomScale="90" zoomScaleSheetLayoutView="90" zoomScalePageLayoutView="0" workbookViewId="0" topLeftCell="F8">
      <selection activeCell="C38" sqref="C38"/>
    </sheetView>
  </sheetViews>
  <sheetFormatPr defaultColWidth="9.140625" defaultRowHeight="12.75"/>
  <cols>
    <col min="1" max="1" width="6.7109375" style="15" customWidth="1"/>
    <col min="2" max="2" width="12.57421875" style="15" customWidth="1"/>
    <col min="3" max="3" width="12.00390625" style="15" customWidth="1"/>
    <col min="4" max="4" width="10.421875" style="15" customWidth="1"/>
    <col min="5" max="5" width="10.140625" style="15" customWidth="1"/>
    <col min="6" max="6" width="13.00390625" style="15" customWidth="1"/>
    <col min="7" max="7" width="15.140625" style="15" customWidth="1"/>
    <col min="8" max="8" width="12.421875" style="15" customWidth="1"/>
    <col min="9" max="9" width="12.140625" style="15" customWidth="1"/>
    <col min="10" max="10" width="11.7109375" style="15" customWidth="1"/>
    <col min="11" max="11" width="12.00390625" style="15" customWidth="1"/>
    <col min="12" max="12" width="14.140625" style="15" customWidth="1"/>
    <col min="13" max="13" width="9.140625" style="15" customWidth="1"/>
    <col min="14" max="14" width="9.28125" style="15" bestFit="1" customWidth="1"/>
    <col min="15" max="16" width="9.28125" style="15" customWidth="1"/>
    <col min="17" max="23" width="9.140625" style="15" customWidth="1"/>
    <col min="24" max="24" width="10.421875" style="15" bestFit="1" customWidth="1"/>
    <col min="25" max="16384" width="9.140625" style="15" customWidth="1"/>
  </cols>
  <sheetData>
    <row r="1" spans="4:19" ht="15">
      <c r="D1" s="35"/>
      <c r="E1" s="35"/>
      <c r="F1" s="35"/>
      <c r="G1" s="35"/>
      <c r="H1" s="35"/>
      <c r="I1" s="35"/>
      <c r="J1" s="35"/>
      <c r="K1" s="35"/>
      <c r="L1" s="842" t="s">
        <v>59</v>
      </c>
      <c r="M1" s="842"/>
      <c r="N1" s="143"/>
      <c r="O1" s="143"/>
      <c r="P1" s="143"/>
      <c r="Q1" s="143"/>
      <c r="R1" s="42"/>
      <c r="S1" s="42"/>
    </row>
    <row r="2" spans="1:19" ht="15">
      <c r="A2" s="815" t="s">
        <v>0</v>
      </c>
      <c r="B2" s="815"/>
      <c r="C2" s="815"/>
      <c r="D2" s="815"/>
      <c r="E2" s="815"/>
      <c r="F2" s="815"/>
      <c r="G2" s="815"/>
      <c r="H2" s="815"/>
      <c r="I2" s="815"/>
      <c r="J2" s="815"/>
      <c r="K2" s="815"/>
      <c r="L2" s="815"/>
      <c r="M2" s="44"/>
      <c r="N2" s="44"/>
      <c r="O2" s="44"/>
      <c r="P2" s="44"/>
      <c r="Q2" s="44"/>
      <c r="R2" s="44"/>
      <c r="S2" s="44"/>
    </row>
    <row r="3" spans="1:19" ht="19.5">
      <c r="A3" s="748" t="s">
        <v>790</v>
      </c>
      <c r="B3" s="748"/>
      <c r="C3" s="748"/>
      <c r="D3" s="748"/>
      <c r="E3" s="748"/>
      <c r="F3" s="748"/>
      <c r="G3" s="748"/>
      <c r="H3" s="748"/>
      <c r="I3" s="748"/>
      <c r="J3" s="748"/>
      <c r="K3" s="748"/>
      <c r="L3" s="748"/>
      <c r="M3" s="43"/>
      <c r="N3" s="43"/>
      <c r="O3" s="43"/>
      <c r="P3" s="43"/>
      <c r="Q3" s="43"/>
      <c r="R3" s="43"/>
      <c r="S3" s="43"/>
    </row>
    <row r="4" ht="10.5" customHeight="1"/>
    <row r="5" spans="1:12" ht="19.5" customHeight="1">
      <c r="A5" s="816" t="s">
        <v>806</v>
      </c>
      <c r="B5" s="816"/>
      <c r="C5" s="816"/>
      <c r="D5" s="816"/>
      <c r="E5" s="816"/>
      <c r="F5" s="816"/>
      <c r="G5" s="816"/>
      <c r="H5" s="816"/>
      <c r="I5" s="816"/>
      <c r="J5" s="816"/>
      <c r="K5" s="816"/>
      <c r="L5" s="816"/>
    </row>
    <row r="6" spans="1:12" ht="12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</row>
    <row r="7" spans="1:12" ht="12.75">
      <c r="A7" s="750" t="s">
        <v>780</v>
      </c>
      <c r="B7" s="750"/>
      <c r="F7" s="838" t="s">
        <v>16</v>
      </c>
      <c r="G7" s="838"/>
      <c r="H7" s="838"/>
      <c r="I7" s="838"/>
      <c r="J7" s="838"/>
      <c r="K7" s="838"/>
      <c r="L7" s="838"/>
    </row>
    <row r="8" spans="1:12" ht="12.75">
      <c r="A8" s="14"/>
      <c r="F8" s="16"/>
      <c r="G8" s="104"/>
      <c r="H8" s="104"/>
      <c r="I8" s="839" t="s">
        <v>849</v>
      </c>
      <c r="J8" s="839"/>
      <c r="K8" s="839"/>
      <c r="L8" s="839"/>
    </row>
    <row r="9" spans="1:23" s="14" customFormat="1" ht="12.75">
      <c r="A9" s="738" t="s">
        <v>2</v>
      </c>
      <c r="B9" s="738" t="s">
        <v>3</v>
      </c>
      <c r="C9" s="718" t="s">
        <v>17</v>
      </c>
      <c r="D9" s="719"/>
      <c r="E9" s="719"/>
      <c r="F9" s="719"/>
      <c r="G9" s="719"/>
      <c r="H9" s="718" t="s">
        <v>38</v>
      </c>
      <c r="I9" s="719"/>
      <c r="J9" s="719"/>
      <c r="K9" s="719"/>
      <c r="L9" s="719"/>
      <c r="U9" s="30"/>
      <c r="V9" s="30"/>
      <c r="W9" s="30"/>
    </row>
    <row r="10" spans="1:12" s="14" customFormat="1" ht="77.25" customHeight="1">
      <c r="A10" s="738"/>
      <c r="B10" s="738"/>
      <c r="C10" s="5" t="s">
        <v>912</v>
      </c>
      <c r="D10" s="5" t="s">
        <v>913</v>
      </c>
      <c r="E10" s="5" t="s">
        <v>66</v>
      </c>
      <c r="F10" s="5" t="s">
        <v>67</v>
      </c>
      <c r="G10" s="5" t="s">
        <v>652</v>
      </c>
      <c r="H10" s="5" t="s">
        <v>912</v>
      </c>
      <c r="I10" s="5" t="s">
        <v>913</v>
      </c>
      <c r="J10" s="5" t="s">
        <v>66</v>
      </c>
      <c r="K10" s="5" t="s">
        <v>67</v>
      </c>
      <c r="L10" s="5" t="s">
        <v>653</v>
      </c>
    </row>
    <row r="11" spans="1:12" s="14" customFormat="1" ht="12.75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  <c r="I11" s="5">
        <v>9</v>
      </c>
      <c r="J11" s="5">
        <v>10</v>
      </c>
      <c r="K11" s="5">
        <v>11</v>
      </c>
      <c r="L11" s="5">
        <v>12</v>
      </c>
    </row>
    <row r="12" spans="1:28" ht="12">
      <c r="A12" s="468">
        <v>1</v>
      </c>
      <c r="B12" s="418" t="s">
        <v>746</v>
      </c>
      <c r="C12" s="533">
        <v>701.629</v>
      </c>
      <c r="D12" s="533">
        <v>31.909999999999968</v>
      </c>
      <c r="E12" s="533">
        <v>701.629</v>
      </c>
      <c r="F12" s="533">
        <v>691.768</v>
      </c>
      <c r="G12" s="494">
        <f>D12+E12-F12</f>
        <v>41.77099999999996</v>
      </c>
      <c r="H12" s="495">
        <v>0</v>
      </c>
      <c r="I12" s="495">
        <v>0</v>
      </c>
      <c r="J12" s="495">
        <v>0</v>
      </c>
      <c r="K12" s="495">
        <v>0</v>
      </c>
      <c r="L12" s="418">
        <v>0</v>
      </c>
      <c r="M12" s="532"/>
      <c r="N12" s="532"/>
      <c r="O12" s="534"/>
      <c r="P12" s="534"/>
      <c r="Q12" s="532"/>
      <c r="R12" s="527"/>
      <c r="S12" s="531"/>
      <c r="T12" s="531"/>
      <c r="U12" s="674"/>
      <c r="V12" s="674"/>
      <c r="W12" s="21"/>
      <c r="X12" s="674"/>
      <c r="Z12" s="532"/>
      <c r="AA12" s="532"/>
      <c r="AB12" s="532"/>
    </row>
    <row r="13" spans="1:28" ht="12">
      <c r="A13" s="468">
        <v>2</v>
      </c>
      <c r="B13" s="418" t="s">
        <v>747</v>
      </c>
      <c r="C13" s="533">
        <v>125.884</v>
      </c>
      <c r="D13" s="533">
        <v>-15.379999999999995</v>
      </c>
      <c r="E13" s="533">
        <v>125.884</v>
      </c>
      <c r="F13" s="533">
        <v>100.232</v>
      </c>
      <c r="G13" s="494">
        <f aca="true" t="shared" si="0" ref="G13:G23">D13+E13-F13</f>
        <v>10.272000000000006</v>
      </c>
      <c r="H13" s="495">
        <v>0</v>
      </c>
      <c r="I13" s="495">
        <v>0</v>
      </c>
      <c r="J13" s="495">
        <v>0</v>
      </c>
      <c r="K13" s="495">
        <v>0</v>
      </c>
      <c r="L13" s="418">
        <v>0</v>
      </c>
      <c r="M13" s="532"/>
      <c r="N13" s="532"/>
      <c r="O13" s="534"/>
      <c r="P13" s="534"/>
      <c r="Q13" s="532"/>
      <c r="R13" s="527"/>
      <c r="S13" s="531"/>
      <c r="T13" s="531"/>
      <c r="U13" s="674"/>
      <c r="V13" s="674"/>
      <c r="W13" s="21"/>
      <c r="X13" s="674"/>
      <c r="Z13" s="532"/>
      <c r="AA13" s="532"/>
      <c r="AB13" s="532"/>
    </row>
    <row r="14" spans="1:28" ht="12">
      <c r="A14" s="468">
        <v>3</v>
      </c>
      <c r="B14" s="418" t="s">
        <v>748</v>
      </c>
      <c r="C14" s="533">
        <v>151.505</v>
      </c>
      <c r="D14" s="533">
        <v>-10.859999999999985</v>
      </c>
      <c r="E14" s="533">
        <v>151.505</v>
      </c>
      <c r="F14" s="533">
        <v>126.148</v>
      </c>
      <c r="G14" s="494">
        <f t="shared" si="0"/>
        <v>14.497000000000014</v>
      </c>
      <c r="H14" s="495">
        <v>0</v>
      </c>
      <c r="I14" s="495">
        <v>0</v>
      </c>
      <c r="J14" s="495">
        <v>0</v>
      </c>
      <c r="K14" s="495">
        <v>0</v>
      </c>
      <c r="L14" s="418">
        <v>0</v>
      </c>
      <c r="M14" s="532"/>
      <c r="N14" s="532"/>
      <c r="O14" s="534"/>
      <c r="P14" s="534"/>
      <c r="Q14" s="532"/>
      <c r="R14" s="527"/>
      <c r="S14" s="531"/>
      <c r="T14" s="531"/>
      <c r="U14" s="674"/>
      <c r="V14" s="674"/>
      <c r="W14" s="21"/>
      <c r="X14" s="674"/>
      <c r="Z14" s="532"/>
      <c r="AA14" s="532"/>
      <c r="AB14" s="532"/>
    </row>
    <row r="15" spans="1:28" s="587" customFormat="1" ht="12">
      <c r="A15" s="592">
        <v>4</v>
      </c>
      <c r="B15" s="593" t="s">
        <v>749</v>
      </c>
      <c r="C15" s="581">
        <v>76.081</v>
      </c>
      <c r="D15" s="581">
        <v>-6.089999999999996</v>
      </c>
      <c r="E15" s="581">
        <v>76.081</v>
      </c>
      <c r="F15" s="581">
        <v>67.606</v>
      </c>
      <c r="G15" s="594">
        <f t="shared" si="0"/>
        <v>2.3850000000000193</v>
      </c>
      <c r="H15" s="595">
        <v>0</v>
      </c>
      <c r="I15" s="595">
        <v>0</v>
      </c>
      <c r="J15" s="595">
        <v>0</v>
      </c>
      <c r="K15" s="595">
        <v>0</v>
      </c>
      <c r="L15" s="593">
        <v>0</v>
      </c>
      <c r="M15" s="596"/>
      <c r="N15" s="596"/>
      <c r="O15" s="534"/>
      <c r="P15" s="534"/>
      <c r="Q15" s="596"/>
      <c r="R15" s="527"/>
      <c r="S15" s="531"/>
      <c r="T15" s="531"/>
      <c r="U15" s="534"/>
      <c r="V15" s="534"/>
      <c r="W15" s="444"/>
      <c r="X15" s="534"/>
      <c r="Z15" s="596"/>
      <c r="AA15" s="596"/>
      <c r="AB15" s="596"/>
    </row>
    <row r="16" spans="1:28" ht="12">
      <c r="A16" s="468">
        <v>5</v>
      </c>
      <c r="B16" s="418" t="s">
        <v>750</v>
      </c>
      <c r="C16" s="533">
        <v>187.152</v>
      </c>
      <c r="D16" s="533">
        <v>-10.51000000000002</v>
      </c>
      <c r="E16" s="533">
        <v>187.152</v>
      </c>
      <c r="F16" s="533">
        <v>165.606</v>
      </c>
      <c r="G16" s="494">
        <f t="shared" si="0"/>
        <v>11.035999999999973</v>
      </c>
      <c r="H16" s="495">
        <v>0</v>
      </c>
      <c r="I16" s="495">
        <v>0</v>
      </c>
      <c r="J16" s="495">
        <v>0</v>
      </c>
      <c r="K16" s="495">
        <v>0</v>
      </c>
      <c r="L16" s="418">
        <v>0</v>
      </c>
      <c r="M16" s="532"/>
      <c r="N16" s="532"/>
      <c r="O16" s="534"/>
      <c r="P16" s="534"/>
      <c r="Q16" s="532"/>
      <c r="R16" s="527"/>
      <c r="S16" s="531"/>
      <c r="T16" s="531"/>
      <c r="U16" s="674"/>
      <c r="V16" s="674"/>
      <c r="W16" s="21"/>
      <c r="X16" s="674"/>
      <c r="Z16" s="532"/>
      <c r="AA16" s="532"/>
      <c r="AB16" s="532"/>
    </row>
    <row r="17" spans="1:28" ht="12">
      <c r="A17" s="468">
        <v>6</v>
      </c>
      <c r="B17" s="418" t="s">
        <v>751</v>
      </c>
      <c r="C17" s="533">
        <v>480.026</v>
      </c>
      <c r="D17" s="533">
        <v>11.440000000000055</v>
      </c>
      <c r="E17" s="533">
        <v>480.026</v>
      </c>
      <c r="F17" s="533">
        <v>452.562</v>
      </c>
      <c r="G17" s="494">
        <f t="shared" si="0"/>
        <v>38.90400000000005</v>
      </c>
      <c r="H17" s="495">
        <v>0</v>
      </c>
      <c r="I17" s="495">
        <v>0</v>
      </c>
      <c r="J17" s="495">
        <v>0</v>
      </c>
      <c r="K17" s="495">
        <v>0</v>
      </c>
      <c r="L17" s="418">
        <v>0</v>
      </c>
      <c r="M17" s="532"/>
      <c r="N17" s="532"/>
      <c r="O17" s="534"/>
      <c r="P17" s="534"/>
      <c r="Q17" s="532"/>
      <c r="R17" s="527"/>
      <c r="S17" s="531"/>
      <c r="T17" s="531"/>
      <c r="U17" s="674"/>
      <c r="V17" s="674"/>
      <c r="W17" s="21"/>
      <c r="X17" s="674"/>
      <c r="Z17" s="532"/>
      <c r="AA17" s="532"/>
      <c r="AB17" s="532"/>
    </row>
    <row r="18" spans="1:28" ht="12">
      <c r="A18" s="468">
        <v>7</v>
      </c>
      <c r="B18" s="418" t="s">
        <v>752</v>
      </c>
      <c r="C18" s="533">
        <v>166.793</v>
      </c>
      <c r="D18" s="533">
        <v>-9.949999999999989</v>
      </c>
      <c r="E18" s="533">
        <v>166.793</v>
      </c>
      <c r="F18" s="533">
        <v>151.426</v>
      </c>
      <c r="G18" s="494">
        <f>D18+E18-F18</f>
        <v>5.41700000000003</v>
      </c>
      <c r="H18" s="495">
        <v>0</v>
      </c>
      <c r="I18" s="495">
        <v>0</v>
      </c>
      <c r="J18" s="495">
        <v>0</v>
      </c>
      <c r="K18" s="495">
        <v>0</v>
      </c>
      <c r="L18" s="418">
        <v>0</v>
      </c>
      <c r="M18" s="532"/>
      <c r="N18" s="532"/>
      <c r="O18" s="534"/>
      <c r="P18" s="534"/>
      <c r="Q18" s="532"/>
      <c r="R18" s="527"/>
      <c r="S18" s="531"/>
      <c r="T18" s="531"/>
      <c r="U18" s="674"/>
      <c r="V18" s="674"/>
      <c r="W18" s="21"/>
      <c r="X18" s="674"/>
      <c r="Z18" s="532"/>
      <c r="AA18" s="532"/>
      <c r="AB18" s="532"/>
    </row>
    <row r="19" spans="1:28" ht="12">
      <c r="A19" s="468">
        <v>8</v>
      </c>
      <c r="B19" s="418" t="s">
        <v>753</v>
      </c>
      <c r="C19" s="533">
        <v>218.924</v>
      </c>
      <c r="D19" s="533">
        <v>-9.219999999999999</v>
      </c>
      <c r="E19" s="533">
        <v>218.924</v>
      </c>
      <c r="F19" s="533">
        <v>196.878</v>
      </c>
      <c r="G19" s="494">
        <f t="shared" si="0"/>
        <v>12.826000000000022</v>
      </c>
      <c r="H19" s="495">
        <v>0</v>
      </c>
      <c r="I19" s="495">
        <v>0</v>
      </c>
      <c r="J19" s="495">
        <v>0</v>
      </c>
      <c r="K19" s="495">
        <v>0</v>
      </c>
      <c r="L19" s="418">
        <v>0</v>
      </c>
      <c r="M19" s="532"/>
      <c r="N19" s="532"/>
      <c r="O19" s="534"/>
      <c r="P19" s="534"/>
      <c r="Q19" s="532"/>
      <c r="R19" s="527"/>
      <c r="S19" s="531"/>
      <c r="T19" s="531"/>
      <c r="U19" s="674"/>
      <c r="V19" s="674"/>
      <c r="W19" s="21"/>
      <c r="X19" s="674"/>
      <c r="Z19" s="532"/>
      <c r="AA19" s="532"/>
      <c r="AB19" s="532"/>
    </row>
    <row r="20" spans="1:28" ht="12">
      <c r="A20" s="468">
        <v>9</v>
      </c>
      <c r="B20" s="418" t="s">
        <v>754</v>
      </c>
      <c r="C20" s="533">
        <v>325.938</v>
      </c>
      <c r="D20" s="533">
        <v>0.6700000000000159</v>
      </c>
      <c r="E20" s="533">
        <v>325.938</v>
      </c>
      <c r="F20" s="533">
        <v>319.638</v>
      </c>
      <c r="G20" s="494">
        <f t="shared" si="0"/>
        <v>6.970000000000027</v>
      </c>
      <c r="H20" s="495">
        <v>0</v>
      </c>
      <c r="I20" s="495">
        <v>0</v>
      </c>
      <c r="J20" s="495">
        <v>0</v>
      </c>
      <c r="K20" s="495">
        <v>0</v>
      </c>
      <c r="L20" s="418">
        <v>0</v>
      </c>
      <c r="M20" s="532"/>
      <c r="N20" s="532"/>
      <c r="O20" s="534"/>
      <c r="P20" s="534"/>
      <c r="Q20" s="532"/>
      <c r="R20" s="527"/>
      <c r="S20" s="531"/>
      <c r="T20" s="531"/>
      <c r="U20" s="674"/>
      <c r="V20" s="674"/>
      <c r="W20" s="21"/>
      <c r="X20" s="674"/>
      <c r="Z20" s="532"/>
      <c r="AA20" s="532"/>
      <c r="AB20" s="532"/>
    </row>
    <row r="21" spans="1:28" ht="12">
      <c r="A21" s="468">
        <v>10</v>
      </c>
      <c r="B21" s="418" t="s">
        <v>755</v>
      </c>
      <c r="C21" s="533">
        <v>125.32</v>
      </c>
      <c r="D21" s="533">
        <v>-15.980000000000004</v>
      </c>
      <c r="E21" s="533">
        <v>125.32</v>
      </c>
      <c r="F21" s="533">
        <v>96.932</v>
      </c>
      <c r="G21" s="494">
        <f t="shared" si="0"/>
        <v>12.407999999999987</v>
      </c>
      <c r="H21" s="495">
        <v>0</v>
      </c>
      <c r="I21" s="495">
        <v>0</v>
      </c>
      <c r="J21" s="495">
        <v>0</v>
      </c>
      <c r="K21" s="495">
        <v>0</v>
      </c>
      <c r="L21" s="418">
        <v>0</v>
      </c>
      <c r="M21" s="532"/>
      <c r="N21" s="532"/>
      <c r="O21" s="534"/>
      <c r="P21" s="534"/>
      <c r="Q21" s="532"/>
      <c r="R21" s="527"/>
      <c r="S21" s="531"/>
      <c r="T21" s="531"/>
      <c r="U21" s="674"/>
      <c r="V21" s="674"/>
      <c r="W21" s="21"/>
      <c r="X21" s="674"/>
      <c r="Z21" s="532"/>
      <c r="AA21" s="532"/>
      <c r="AB21" s="532"/>
    </row>
    <row r="22" spans="1:28" ht="12">
      <c r="A22" s="468">
        <v>11</v>
      </c>
      <c r="B22" s="418" t="s">
        <v>756</v>
      </c>
      <c r="C22" s="533">
        <v>180.258</v>
      </c>
      <c r="D22" s="533">
        <v>26.170000000000016</v>
      </c>
      <c r="E22" s="533">
        <v>180.258</v>
      </c>
      <c r="F22" s="533">
        <v>176.704</v>
      </c>
      <c r="G22" s="494">
        <f t="shared" si="0"/>
        <v>29.724000000000018</v>
      </c>
      <c r="H22" s="495">
        <v>0</v>
      </c>
      <c r="I22" s="495">
        <v>0</v>
      </c>
      <c r="J22" s="495">
        <v>0</v>
      </c>
      <c r="K22" s="495">
        <v>0</v>
      </c>
      <c r="L22" s="418">
        <v>0</v>
      </c>
      <c r="M22" s="532"/>
      <c r="N22" s="532"/>
      <c r="O22" s="534"/>
      <c r="P22" s="534"/>
      <c r="Q22" s="532"/>
      <c r="R22" s="527"/>
      <c r="S22" s="531"/>
      <c r="T22" s="531"/>
      <c r="U22" s="674"/>
      <c r="V22" s="674"/>
      <c r="W22" s="21"/>
      <c r="X22" s="674"/>
      <c r="Z22" s="532"/>
      <c r="AA22" s="532"/>
      <c r="AB22" s="532"/>
    </row>
    <row r="23" spans="1:27" ht="12.75">
      <c r="A23" s="840" t="s">
        <v>15</v>
      </c>
      <c r="B23" s="841"/>
      <c r="C23" s="530">
        <f>SUM(C12:C22)</f>
        <v>2739.51</v>
      </c>
      <c r="D23" s="530">
        <v>-7.799999999999727</v>
      </c>
      <c r="E23" s="530">
        <f>SUM(E12:E22)</f>
        <v>2739.51</v>
      </c>
      <c r="F23" s="530">
        <f>SUM(F12:F22)</f>
        <v>2545.5</v>
      </c>
      <c r="G23" s="496">
        <f t="shared" si="0"/>
        <v>186.2100000000005</v>
      </c>
      <c r="H23" s="497">
        <v>0</v>
      </c>
      <c r="I23" s="497">
        <v>0</v>
      </c>
      <c r="J23" s="497">
        <v>0</v>
      </c>
      <c r="K23" s="497">
        <v>0</v>
      </c>
      <c r="L23" s="446">
        <v>0</v>
      </c>
      <c r="M23" s="532"/>
      <c r="N23" s="532"/>
      <c r="O23" s="534"/>
      <c r="P23" s="534"/>
      <c r="Q23" s="532"/>
      <c r="R23" s="30"/>
      <c r="S23" s="21"/>
      <c r="T23" s="21"/>
      <c r="U23" s="674"/>
      <c r="V23" s="674"/>
      <c r="W23" s="30"/>
      <c r="X23" s="674"/>
      <c r="Z23" s="532"/>
      <c r="AA23" s="532"/>
    </row>
    <row r="24" spans="1:24" ht="12">
      <c r="A24" s="20" t="s">
        <v>654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N24" s="532"/>
      <c r="O24" s="532"/>
      <c r="P24" s="532"/>
      <c r="Q24" s="532"/>
      <c r="R24" s="21"/>
      <c r="S24" s="21"/>
      <c r="T24" s="21"/>
      <c r="U24" s="21"/>
      <c r="V24" s="21"/>
      <c r="W24" s="21"/>
      <c r="X24" s="674"/>
    </row>
    <row r="25" spans="1:24" ht="15.75" customHeight="1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R25" s="21"/>
      <c r="S25" s="21"/>
      <c r="T25" s="21"/>
      <c r="U25" s="21"/>
      <c r="V25" s="21"/>
      <c r="W25" s="21"/>
      <c r="X25" s="674"/>
    </row>
    <row r="26" spans="1:24" ht="18" customHeight="1">
      <c r="A26" s="84"/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  <c r="R26" s="21"/>
      <c r="S26" s="21"/>
      <c r="T26" s="21"/>
      <c r="U26" s="21"/>
      <c r="V26" s="21"/>
      <c r="W26" s="21"/>
      <c r="X26" s="21"/>
    </row>
    <row r="27" spans="1:24" ht="12.75" customHeight="1">
      <c r="A27" s="84"/>
      <c r="B27" s="84"/>
      <c r="C27" s="84"/>
      <c r="D27" s="84"/>
      <c r="E27" s="84"/>
      <c r="F27" s="84"/>
      <c r="G27" s="84"/>
      <c r="H27" s="84"/>
      <c r="I27" s="84"/>
      <c r="J27" s="84"/>
      <c r="K27" s="84"/>
      <c r="L27" s="84"/>
      <c r="R27" s="21"/>
      <c r="S27" s="21"/>
      <c r="T27" s="21"/>
      <c r="U27" s="21"/>
      <c r="V27" s="21"/>
      <c r="W27" s="21"/>
      <c r="X27" s="21"/>
    </row>
    <row r="28" spans="1:24" ht="12.75" customHeight="1">
      <c r="A28" s="84"/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84"/>
      <c r="R28" s="21"/>
      <c r="S28" s="21"/>
      <c r="T28" s="21"/>
      <c r="U28" s="21"/>
      <c r="V28" s="21"/>
      <c r="W28" s="21"/>
      <c r="X28" s="21"/>
    </row>
    <row r="29" spans="1:24" ht="12.75" customHeight="1">
      <c r="A29" s="84"/>
      <c r="B29" s="84"/>
      <c r="C29" s="84"/>
      <c r="D29" s="84"/>
      <c r="E29" s="84"/>
      <c r="F29" s="84"/>
      <c r="G29" s="84"/>
      <c r="H29" s="84"/>
      <c r="I29" s="84"/>
      <c r="J29" s="84"/>
      <c r="K29" s="84"/>
      <c r="L29" s="84"/>
      <c r="R29" s="21"/>
      <c r="S29" s="21"/>
      <c r="T29" s="21"/>
      <c r="U29" s="21"/>
      <c r="V29" s="21"/>
      <c r="W29" s="21"/>
      <c r="X29" s="21"/>
    </row>
    <row r="30" spans="1:24" ht="12.75" customHeight="1">
      <c r="A30" s="84"/>
      <c r="B30" s="84"/>
      <c r="C30" s="84"/>
      <c r="D30" s="84"/>
      <c r="E30" s="84"/>
      <c r="F30" s="84"/>
      <c r="G30" s="535"/>
      <c r="H30" s="535"/>
      <c r="I30" s="84"/>
      <c r="J30" s="84"/>
      <c r="K30" s="84"/>
      <c r="L30" s="84"/>
      <c r="R30" s="21"/>
      <c r="S30" s="21"/>
      <c r="T30" s="21"/>
      <c r="U30" s="21"/>
      <c r="V30" s="21"/>
      <c r="W30" s="21"/>
      <c r="X30" s="21"/>
    </row>
    <row r="31" spans="1:24" ht="13.5">
      <c r="A31" s="14" t="s">
        <v>18</v>
      </c>
      <c r="B31" s="14"/>
      <c r="C31" s="14"/>
      <c r="D31" s="14"/>
      <c r="E31" s="14"/>
      <c r="F31" s="14"/>
      <c r="G31" s="532"/>
      <c r="H31" s="532"/>
      <c r="I31" s="757" t="s">
        <v>758</v>
      </c>
      <c r="J31" s="757"/>
      <c r="K31" s="757"/>
      <c r="L31" s="757"/>
      <c r="R31" s="21"/>
      <c r="S31" s="21"/>
      <c r="T31" s="21"/>
      <c r="U31" s="21"/>
      <c r="V31" s="21"/>
      <c r="W31" s="21"/>
      <c r="X31" s="21"/>
    </row>
    <row r="32" spans="1:24" ht="13.5">
      <c r="A32" s="14"/>
      <c r="G32" s="532"/>
      <c r="H32" s="532"/>
      <c r="I32" s="757" t="s">
        <v>759</v>
      </c>
      <c r="J32" s="757"/>
      <c r="K32" s="757"/>
      <c r="L32" s="757"/>
      <c r="R32" s="21"/>
      <c r="S32" s="21"/>
      <c r="T32" s="21"/>
      <c r="U32" s="21"/>
      <c r="V32" s="21"/>
      <c r="W32" s="21"/>
      <c r="X32" s="21"/>
    </row>
    <row r="33" spans="1:24" ht="12">
      <c r="A33" s="817"/>
      <c r="B33" s="817"/>
      <c r="C33" s="817"/>
      <c r="D33" s="817"/>
      <c r="E33" s="817"/>
      <c r="F33" s="817"/>
      <c r="G33" s="817"/>
      <c r="H33" s="817"/>
      <c r="I33" s="817"/>
      <c r="J33" s="817"/>
      <c r="K33" s="817"/>
      <c r="L33" s="817"/>
      <c r="R33" s="21"/>
      <c r="S33" s="21"/>
      <c r="T33" s="674"/>
      <c r="U33" s="21"/>
      <c r="V33" s="21"/>
      <c r="W33" s="21"/>
      <c r="X33" s="21"/>
    </row>
    <row r="34" spans="18:24" ht="12">
      <c r="R34" s="21"/>
      <c r="S34" s="21"/>
      <c r="T34" s="21"/>
      <c r="U34" s="21"/>
      <c r="V34" s="21"/>
      <c r="W34" s="21"/>
      <c r="X34" s="21"/>
    </row>
    <row r="35" spans="18:24" ht="12">
      <c r="R35" s="21"/>
      <c r="S35" s="21"/>
      <c r="T35" s="21"/>
      <c r="U35" s="21"/>
      <c r="V35" s="21"/>
      <c r="W35" s="21"/>
      <c r="X35" s="21"/>
    </row>
    <row r="36" spans="18:24" ht="12">
      <c r="R36" s="21"/>
      <c r="S36" s="21"/>
      <c r="T36" s="674"/>
      <c r="U36" s="21"/>
      <c r="V36" s="21"/>
      <c r="W36" s="21"/>
      <c r="X36" s="21"/>
    </row>
    <row r="37" spans="18:24" ht="12">
      <c r="R37" s="21"/>
      <c r="S37" s="21"/>
      <c r="T37" s="21"/>
      <c r="U37" s="21"/>
      <c r="V37" s="21"/>
      <c r="W37" s="21"/>
      <c r="X37" s="21"/>
    </row>
    <row r="38" spans="18:24" ht="12">
      <c r="R38" s="21"/>
      <c r="S38" s="21"/>
      <c r="T38" s="21"/>
      <c r="U38" s="21"/>
      <c r="V38" s="21"/>
      <c r="W38" s="21"/>
      <c r="X38" s="21"/>
    </row>
    <row r="39" spans="18:24" ht="12">
      <c r="R39" s="21"/>
      <c r="S39" s="21"/>
      <c r="T39" s="21"/>
      <c r="U39" s="21"/>
      <c r="V39" s="21"/>
      <c r="W39" s="21"/>
      <c r="X39" s="21"/>
    </row>
    <row r="40" spans="18:24" ht="12">
      <c r="R40" s="21"/>
      <c r="S40" s="21"/>
      <c r="T40" s="21"/>
      <c r="U40" s="21"/>
      <c r="V40" s="21"/>
      <c r="W40" s="21"/>
      <c r="X40" s="21"/>
    </row>
  </sheetData>
  <sheetProtection/>
  <mergeCells count="15">
    <mergeCell ref="L1:M1"/>
    <mergeCell ref="A3:L3"/>
    <mergeCell ref="A2:L2"/>
    <mergeCell ref="A5:L5"/>
    <mergeCell ref="A7:B7"/>
    <mergeCell ref="I31:L31"/>
    <mergeCell ref="I32:L32"/>
    <mergeCell ref="A33:L33"/>
    <mergeCell ref="F7:L7"/>
    <mergeCell ref="A9:A10"/>
    <mergeCell ref="B9:B10"/>
    <mergeCell ref="C9:G9"/>
    <mergeCell ref="H9:L9"/>
    <mergeCell ref="I8:L8"/>
    <mergeCell ref="A23:B23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93" r:id="rId1"/>
  <rowBreaks count="1" manualBreakCount="1">
    <brk id="32" max="255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3"/>
  <sheetViews>
    <sheetView view="pageBreakPreview" zoomScale="90" zoomScaleSheetLayoutView="90" zoomScalePageLayoutView="0" workbookViewId="0" topLeftCell="C13">
      <selection activeCell="C38" sqref="C38"/>
    </sheetView>
  </sheetViews>
  <sheetFormatPr defaultColWidth="9.140625" defaultRowHeight="12.75"/>
  <cols>
    <col min="1" max="1" width="6.00390625" style="15" customWidth="1"/>
    <col min="2" max="2" width="12.57421875" style="15" customWidth="1"/>
    <col min="3" max="3" width="10.57421875" style="15" customWidth="1"/>
    <col min="4" max="5" width="9.8515625" style="15" customWidth="1"/>
    <col min="6" max="6" width="10.8515625" style="15" customWidth="1"/>
    <col min="7" max="7" width="15.8515625" style="15" customWidth="1"/>
    <col min="8" max="8" width="12.421875" style="15" customWidth="1"/>
    <col min="9" max="9" width="12.140625" style="15" customWidth="1"/>
    <col min="10" max="10" width="9.00390625" style="15" customWidth="1"/>
    <col min="11" max="11" width="12.00390625" style="15" customWidth="1"/>
    <col min="12" max="12" width="13.7109375" style="15" customWidth="1"/>
    <col min="13" max="13" width="9.140625" style="15" hidden="1" customWidth="1"/>
    <col min="14" max="14" width="9.140625" style="15" customWidth="1"/>
    <col min="15" max="15" width="6.00390625" style="15" customWidth="1"/>
    <col min="16" max="20" width="9.140625" style="15" customWidth="1"/>
    <col min="21" max="21" width="12.8515625" style="15" customWidth="1"/>
    <col min="22" max="22" width="7.140625" style="15" customWidth="1"/>
    <col min="23" max="23" width="6.28125" style="15" customWidth="1"/>
    <col min="24" max="24" width="9.140625" style="15" customWidth="1"/>
    <col min="25" max="25" width="12.00390625" style="15" customWidth="1"/>
    <col min="26" max="16384" width="9.140625" style="15" customWidth="1"/>
  </cols>
  <sheetData>
    <row r="1" spans="4:17" ht="15">
      <c r="D1" s="35"/>
      <c r="E1" s="35"/>
      <c r="F1" s="35"/>
      <c r="G1" s="35"/>
      <c r="H1" s="35"/>
      <c r="I1" s="35"/>
      <c r="J1" s="35"/>
      <c r="K1" s="35"/>
      <c r="L1" s="842" t="s">
        <v>68</v>
      </c>
      <c r="M1" s="842"/>
      <c r="N1" s="842"/>
      <c r="O1" s="842"/>
      <c r="P1" s="42"/>
      <c r="Q1" s="42"/>
    </row>
    <row r="2" spans="1:17" ht="15">
      <c r="A2" s="815" t="s">
        <v>0</v>
      </c>
      <c r="B2" s="815"/>
      <c r="C2" s="815"/>
      <c r="D2" s="815"/>
      <c r="E2" s="815"/>
      <c r="F2" s="815"/>
      <c r="G2" s="815"/>
      <c r="H2" s="815"/>
      <c r="I2" s="815"/>
      <c r="J2" s="815"/>
      <c r="K2" s="815"/>
      <c r="L2" s="815"/>
      <c r="M2" s="44"/>
      <c r="N2" s="44"/>
      <c r="O2" s="44"/>
      <c r="P2" s="44"/>
      <c r="Q2" s="44"/>
    </row>
    <row r="3" spans="1:17" ht="19.5">
      <c r="A3" s="843" t="s">
        <v>790</v>
      </c>
      <c r="B3" s="843"/>
      <c r="C3" s="843"/>
      <c r="D3" s="843"/>
      <c r="E3" s="843"/>
      <c r="F3" s="843"/>
      <c r="G3" s="843"/>
      <c r="H3" s="843"/>
      <c r="I3" s="843"/>
      <c r="J3" s="843"/>
      <c r="K3" s="843"/>
      <c r="L3" s="843"/>
      <c r="M3" s="43"/>
      <c r="N3" s="43"/>
      <c r="O3" s="43"/>
      <c r="P3" s="43"/>
      <c r="Q3" s="43"/>
    </row>
    <row r="4" ht="10.5" customHeight="1"/>
    <row r="5" spans="1:12" ht="19.5" customHeight="1">
      <c r="A5" s="816" t="s">
        <v>807</v>
      </c>
      <c r="B5" s="816"/>
      <c r="C5" s="816"/>
      <c r="D5" s="816"/>
      <c r="E5" s="816"/>
      <c r="F5" s="816"/>
      <c r="G5" s="816"/>
      <c r="H5" s="816"/>
      <c r="I5" s="816"/>
      <c r="J5" s="816"/>
      <c r="K5" s="816"/>
      <c r="L5" s="816"/>
    </row>
    <row r="6" spans="1:12" ht="12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</row>
    <row r="7" spans="1:12" ht="12.75">
      <c r="A7" s="750" t="s">
        <v>780</v>
      </c>
      <c r="B7" s="750"/>
      <c r="F7" s="838" t="s">
        <v>16</v>
      </c>
      <c r="G7" s="838"/>
      <c r="H7" s="838"/>
      <c r="I7" s="838"/>
      <c r="J7" s="838"/>
      <c r="K7" s="838"/>
      <c r="L7" s="838"/>
    </row>
    <row r="8" spans="1:12" ht="12.75">
      <c r="A8" s="14"/>
      <c r="F8" s="16"/>
      <c r="G8" s="104"/>
      <c r="H8" s="104"/>
      <c r="I8" s="808" t="s">
        <v>849</v>
      </c>
      <c r="J8" s="808"/>
      <c r="K8" s="808"/>
      <c r="L8" s="808"/>
    </row>
    <row r="9" spans="1:20" s="14" customFormat="1" ht="12.75">
      <c r="A9" s="738" t="s">
        <v>2</v>
      </c>
      <c r="B9" s="738" t="s">
        <v>3</v>
      </c>
      <c r="C9" s="718" t="s">
        <v>17</v>
      </c>
      <c r="D9" s="719"/>
      <c r="E9" s="719"/>
      <c r="F9" s="719"/>
      <c r="G9" s="719"/>
      <c r="H9" s="718" t="s">
        <v>38</v>
      </c>
      <c r="I9" s="719"/>
      <c r="J9" s="719"/>
      <c r="K9" s="719"/>
      <c r="L9" s="719"/>
      <c r="S9" s="30"/>
      <c r="T9" s="30"/>
    </row>
    <row r="10" spans="1:12" s="14" customFormat="1" ht="77.25" customHeight="1">
      <c r="A10" s="738"/>
      <c r="B10" s="738"/>
      <c r="C10" s="5" t="s">
        <v>912</v>
      </c>
      <c r="D10" s="5" t="s">
        <v>914</v>
      </c>
      <c r="E10" s="5" t="s">
        <v>66</v>
      </c>
      <c r="F10" s="5" t="s">
        <v>67</v>
      </c>
      <c r="G10" s="5" t="s">
        <v>655</v>
      </c>
      <c r="H10" s="5" t="s">
        <v>912</v>
      </c>
      <c r="I10" s="5" t="s">
        <v>914</v>
      </c>
      <c r="J10" s="5" t="s">
        <v>66</v>
      </c>
      <c r="K10" s="5" t="s">
        <v>67</v>
      </c>
      <c r="L10" s="5" t="s">
        <v>656</v>
      </c>
    </row>
    <row r="11" spans="1:12" s="14" customFormat="1" ht="12.75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  <c r="I11" s="5">
        <v>9</v>
      </c>
      <c r="J11" s="5">
        <v>10</v>
      </c>
      <c r="K11" s="5">
        <v>11</v>
      </c>
      <c r="L11" s="5">
        <v>12</v>
      </c>
    </row>
    <row r="12" spans="1:25" ht="12">
      <c r="A12" s="468">
        <v>1</v>
      </c>
      <c r="B12" s="418" t="s">
        <v>746</v>
      </c>
      <c r="C12" s="581">
        <v>357.268</v>
      </c>
      <c r="D12" s="533">
        <v>31.427999999999997</v>
      </c>
      <c r="E12" s="581">
        <v>357.268</v>
      </c>
      <c r="F12" s="9">
        <v>383.856</v>
      </c>
      <c r="G12" s="494">
        <f>D12+E12-F12</f>
        <v>4.839999999999975</v>
      </c>
      <c r="H12" s="495">
        <v>0</v>
      </c>
      <c r="I12" s="495">
        <v>0</v>
      </c>
      <c r="J12" s="495">
        <v>0</v>
      </c>
      <c r="K12" s="495">
        <v>0</v>
      </c>
      <c r="L12" s="418">
        <v>0</v>
      </c>
      <c r="N12" s="532"/>
      <c r="P12" s="21"/>
      <c r="Q12" s="674"/>
      <c r="R12" s="527"/>
      <c r="S12" s="21"/>
      <c r="T12" s="21"/>
      <c r="U12" s="674"/>
      <c r="V12" s="444"/>
      <c r="W12" s="444"/>
      <c r="X12" s="674"/>
      <c r="Y12" s="674"/>
    </row>
    <row r="13" spans="1:25" ht="12">
      <c r="A13" s="468">
        <v>2</v>
      </c>
      <c r="B13" s="418" t="s">
        <v>747</v>
      </c>
      <c r="C13" s="533">
        <v>75.852</v>
      </c>
      <c r="D13" s="533">
        <v>-35.71</v>
      </c>
      <c r="E13" s="533">
        <v>75.852</v>
      </c>
      <c r="F13" s="9">
        <v>41.085</v>
      </c>
      <c r="G13" s="494">
        <f aca="true" t="shared" si="0" ref="G13:G23">D13+E13-F13</f>
        <v>-0.9429999999999978</v>
      </c>
      <c r="H13" s="495">
        <v>0</v>
      </c>
      <c r="I13" s="495">
        <v>0</v>
      </c>
      <c r="J13" s="495">
        <v>0</v>
      </c>
      <c r="K13" s="495">
        <v>0</v>
      </c>
      <c r="L13" s="418">
        <v>0</v>
      </c>
      <c r="N13" s="532"/>
      <c r="P13" s="21"/>
      <c r="Q13" s="674"/>
      <c r="R13" s="527"/>
      <c r="S13" s="21"/>
      <c r="T13" s="21"/>
      <c r="U13" s="674"/>
      <c r="V13" s="21"/>
      <c r="W13" s="21"/>
      <c r="X13" s="21"/>
      <c r="Y13" s="674"/>
    </row>
    <row r="14" spans="1:25" ht="12">
      <c r="A14" s="468">
        <v>3</v>
      </c>
      <c r="B14" s="418" t="s">
        <v>748</v>
      </c>
      <c r="C14" s="533">
        <v>132.047</v>
      </c>
      <c r="D14" s="533">
        <v>-7.6299999999999955</v>
      </c>
      <c r="E14" s="533">
        <v>132.047</v>
      </c>
      <c r="F14" s="9">
        <v>132.792</v>
      </c>
      <c r="G14" s="494">
        <f t="shared" si="0"/>
        <v>-8.375</v>
      </c>
      <c r="H14" s="495">
        <v>0</v>
      </c>
      <c r="I14" s="495">
        <v>0</v>
      </c>
      <c r="J14" s="495">
        <v>0</v>
      </c>
      <c r="K14" s="495">
        <v>0</v>
      </c>
      <c r="L14" s="418">
        <v>0</v>
      </c>
      <c r="N14" s="532"/>
      <c r="P14" s="21"/>
      <c r="Q14" s="674"/>
      <c r="R14" s="527"/>
      <c r="S14" s="21"/>
      <c r="T14" s="21"/>
      <c r="U14" s="674"/>
      <c r="V14" s="21"/>
      <c r="W14" s="21"/>
      <c r="X14" s="21"/>
      <c r="Y14" s="674"/>
    </row>
    <row r="15" spans="1:25" ht="12">
      <c r="A15" s="468">
        <v>4</v>
      </c>
      <c r="B15" s="418" t="s">
        <v>749</v>
      </c>
      <c r="C15" s="533">
        <v>47.378</v>
      </c>
      <c r="D15" s="533">
        <v>-8.419999999999998</v>
      </c>
      <c r="E15" s="533">
        <v>47.378</v>
      </c>
      <c r="F15" s="9">
        <v>37.587</v>
      </c>
      <c r="G15" s="494">
        <f t="shared" si="0"/>
        <v>1.3709999999999951</v>
      </c>
      <c r="H15" s="495">
        <v>0</v>
      </c>
      <c r="I15" s="495">
        <v>0</v>
      </c>
      <c r="J15" s="495">
        <v>0</v>
      </c>
      <c r="K15" s="495">
        <v>0</v>
      </c>
      <c r="L15" s="418">
        <v>0</v>
      </c>
      <c r="N15" s="532"/>
      <c r="P15" s="21"/>
      <c r="Q15" s="674"/>
      <c r="R15" s="527"/>
      <c r="S15" s="21"/>
      <c r="T15" s="21"/>
      <c r="U15" s="674"/>
      <c r="V15" s="21"/>
      <c r="W15" s="21"/>
      <c r="X15" s="21"/>
      <c r="Y15" s="674"/>
    </row>
    <row r="16" spans="1:25" ht="12">
      <c r="A16" s="468">
        <v>5</v>
      </c>
      <c r="B16" s="418" t="s">
        <v>750</v>
      </c>
      <c r="C16" s="533">
        <v>95.762</v>
      </c>
      <c r="D16" s="533">
        <v>1.1799999999999926</v>
      </c>
      <c r="E16" s="533">
        <v>95.762</v>
      </c>
      <c r="F16" s="9">
        <v>96.294</v>
      </c>
      <c r="G16" s="494">
        <f t="shared" si="0"/>
        <v>0.6479999999999961</v>
      </c>
      <c r="H16" s="495">
        <v>0</v>
      </c>
      <c r="I16" s="495">
        <v>0</v>
      </c>
      <c r="J16" s="495">
        <v>0</v>
      </c>
      <c r="K16" s="495">
        <v>0</v>
      </c>
      <c r="L16" s="418">
        <v>0</v>
      </c>
      <c r="N16" s="532"/>
      <c r="P16" s="21"/>
      <c r="Q16" s="674"/>
      <c r="R16" s="527"/>
      <c r="S16" s="21"/>
      <c r="T16" s="21"/>
      <c r="U16" s="674"/>
      <c r="V16" s="21"/>
      <c r="W16" s="21"/>
      <c r="X16" s="21"/>
      <c r="Y16" s="674"/>
    </row>
    <row r="17" spans="1:25" ht="12">
      <c r="A17" s="468">
        <v>6</v>
      </c>
      <c r="B17" s="418" t="s">
        <v>751</v>
      </c>
      <c r="C17" s="533">
        <v>174.958</v>
      </c>
      <c r="D17" s="533">
        <v>-3.4199999999999875</v>
      </c>
      <c r="E17" s="533">
        <v>174.958</v>
      </c>
      <c r="F17" s="9">
        <v>175.956</v>
      </c>
      <c r="G17" s="494">
        <f t="shared" si="0"/>
        <v>-4.417999999999978</v>
      </c>
      <c r="H17" s="495">
        <v>0</v>
      </c>
      <c r="I17" s="495">
        <v>0</v>
      </c>
      <c r="J17" s="495">
        <v>0</v>
      </c>
      <c r="K17" s="495">
        <v>0</v>
      </c>
      <c r="L17" s="418">
        <v>0</v>
      </c>
      <c r="N17" s="532"/>
      <c r="P17" s="21"/>
      <c r="Q17" s="674"/>
      <c r="R17" s="527"/>
      <c r="S17" s="21"/>
      <c r="T17" s="21"/>
      <c r="U17" s="674"/>
      <c r="V17" s="21"/>
      <c r="W17" s="21"/>
      <c r="X17" s="21"/>
      <c r="Y17" s="674"/>
    </row>
    <row r="18" spans="1:25" ht="12">
      <c r="A18" s="468">
        <v>7</v>
      </c>
      <c r="B18" s="418" t="s">
        <v>752</v>
      </c>
      <c r="C18" s="533">
        <v>75.915</v>
      </c>
      <c r="D18" s="533">
        <v>3.1899999999999977</v>
      </c>
      <c r="E18" s="533">
        <v>75.915</v>
      </c>
      <c r="F18" s="9">
        <v>76.362</v>
      </c>
      <c r="G18" s="494">
        <f t="shared" si="0"/>
        <v>2.743000000000009</v>
      </c>
      <c r="H18" s="495">
        <v>0</v>
      </c>
      <c r="I18" s="495">
        <v>0</v>
      </c>
      <c r="J18" s="495">
        <v>0</v>
      </c>
      <c r="K18" s="495">
        <v>0</v>
      </c>
      <c r="L18" s="418">
        <v>0</v>
      </c>
      <c r="N18" s="532"/>
      <c r="P18" s="21"/>
      <c r="Q18" s="674"/>
      <c r="R18" s="527"/>
      <c r="S18" s="21"/>
      <c r="T18" s="21"/>
      <c r="U18" s="674"/>
      <c r="V18" s="21"/>
      <c r="W18" s="21"/>
      <c r="X18" s="21"/>
      <c r="Y18" s="674"/>
    </row>
    <row r="19" spans="1:25" ht="12">
      <c r="A19" s="468">
        <v>8</v>
      </c>
      <c r="B19" s="418" t="s">
        <v>753</v>
      </c>
      <c r="C19" s="533">
        <v>142.019</v>
      </c>
      <c r="D19" s="533">
        <v>-10.589999999999975</v>
      </c>
      <c r="E19" s="533">
        <v>142.019</v>
      </c>
      <c r="F19" s="9">
        <v>142.824</v>
      </c>
      <c r="G19" s="494">
        <f t="shared" si="0"/>
        <v>-11.394999999999982</v>
      </c>
      <c r="H19" s="495">
        <v>0</v>
      </c>
      <c r="I19" s="495">
        <v>0</v>
      </c>
      <c r="J19" s="495">
        <v>0</v>
      </c>
      <c r="K19" s="495">
        <v>0</v>
      </c>
      <c r="L19" s="418">
        <v>0</v>
      </c>
      <c r="N19" s="532"/>
      <c r="P19" s="21"/>
      <c r="Q19" s="674"/>
      <c r="R19" s="527"/>
      <c r="S19" s="21"/>
      <c r="T19" s="21"/>
      <c r="U19" s="674"/>
      <c r="V19" s="21"/>
      <c r="W19" s="21"/>
      <c r="X19" s="21"/>
      <c r="Y19" s="674"/>
    </row>
    <row r="20" spans="1:25" ht="12">
      <c r="A20" s="468">
        <v>9</v>
      </c>
      <c r="B20" s="418" t="s">
        <v>754</v>
      </c>
      <c r="C20" s="533">
        <v>120.632</v>
      </c>
      <c r="D20" s="533">
        <v>22.360000000000014</v>
      </c>
      <c r="E20" s="533">
        <v>120.632</v>
      </c>
      <c r="F20" s="9">
        <v>131.373</v>
      </c>
      <c r="G20" s="494">
        <f t="shared" si="0"/>
        <v>11.619000000000028</v>
      </c>
      <c r="H20" s="495">
        <v>0</v>
      </c>
      <c r="I20" s="495">
        <v>0</v>
      </c>
      <c r="J20" s="495">
        <v>0</v>
      </c>
      <c r="K20" s="495">
        <v>0</v>
      </c>
      <c r="L20" s="418">
        <v>0</v>
      </c>
      <c r="N20" s="532"/>
      <c r="P20" s="21"/>
      <c r="Q20" s="674"/>
      <c r="R20" s="527"/>
      <c r="S20" s="21"/>
      <c r="T20" s="21"/>
      <c r="U20" s="674"/>
      <c r="V20" s="21"/>
      <c r="W20" s="21"/>
      <c r="X20" s="21"/>
      <c r="Y20" s="674"/>
    </row>
    <row r="21" spans="1:25" ht="12">
      <c r="A21" s="468">
        <v>10</v>
      </c>
      <c r="B21" s="418" t="s">
        <v>755</v>
      </c>
      <c r="C21" s="533">
        <v>44.841</v>
      </c>
      <c r="D21" s="533">
        <v>-0.6900000000000048</v>
      </c>
      <c r="E21" s="533">
        <v>44.841</v>
      </c>
      <c r="F21" s="9">
        <v>45.111</v>
      </c>
      <c r="G21" s="494">
        <f t="shared" si="0"/>
        <v>-0.9600000000000009</v>
      </c>
      <c r="H21" s="495">
        <v>0</v>
      </c>
      <c r="I21" s="495">
        <v>0</v>
      </c>
      <c r="J21" s="495">
        <v>0</v>
      </c>
      <c r="K21" s="495">
        <v>0</v>
      </c>
      <c r="L21" s="418">
        <v>0</v>
      </c>
      <c r="N21" s="532"/>
      <c r="P21" s="21"/>
      <c r="Q21" s="674"/>
      <c r="R21" s="527"/>
      <c r="S21" s="21"/>
      <c r="T21" s="21"/>
      <c r="U21" s="674"/>
      <c r="V21" s="21"/>
      <c r="W21" s="21"/>
      <c r="X21" s="21"/>
      <c r="Y21" s="674"/>
    </row>
    <row r="22" spans="1:25" ht="12">
      <c r="A22" s="468">
        <v>11</v>
      </c>
      <c r="B22" s="418" t="s">
        <v>756</v>
      </c>
      <c r="C22" s="533">
        <v>70.419</v>
      </c>
      <c r="D22" s="533">
        <v>-2.660000000000011</v>
      </c>
      <c r="E22" s="533">
        <v>70.419</v>
      </c>
      <c r="F22" s="9">
        <v>80.883</v>
      </c>
      <c r="G22" s="494">
        <f t="shared" si="0"/>
        <v>-13.12400000000001</v>
      </c>
      <c r="H22" s="495">
        <v>0</v>
      </c>
      <c r="I22" s="495">
        <v>0</v>
      </c>
      <c r="J22" s="495">
        <v>0</v>
      </c>
      <c r="K22" s="495">
        <v>0</v>
      </c>
      <c r="L22" s="418">
        <v>0</v>
      </c>
      <c r="N22" s="532"/>
      <c r="P22" s="21"/>
      <c r="Q22" s="674"/>
      <c r="R22" s="527"/>
      <c r="S22" s="21"/>
      <c r="T22" s="21"/>
      <c r="U22" s="674"/>
      <c r="V22" s="21"/>
      <c r="W22" s="21"/>
      <c r="X22" s="21"/>
      <c r="Y22" s="674"/>
    </row>
    <row r="23" spans="1:25" ht="12.75">
      <c r="A23" s="840" t="s">
        <v>15</v>
      </c>
      <c r="B23" s="841"/>
      <c r="C23" s="530">
        <v>1337.09</v>
      </c>
      <c r="D23" s="530">
        <v>-10.961999999999989</v>
      </c>
      <c r="E23" s="530">
        <v>1337.09</v>
      </c>
      <c r="F23" s="29">
        <f>SUM(F12:F22)</f>
        <v>1344.123</v>
      </c>
      <c r="G23" s="496">
        <f t="shared" si="0"/>
        <v>-17.99500000000012</v>
      </c>
      <c r="H23" s="497">
        <v>0</v>
      </c>
      <c r="I23" s="497">
        <v>0</v>
      </c>
      <c r="J23" s="497">
        <v>0</v>
      </c>
      <c r="K23" s="497">
        <v>0</v>
      </c>
      <c r="L23" s="446">
        <v>0</v>
      </c>
      <c r="N23" s="532"/>
      <c r="P23" s="21"/>
      <c r="Q23" s="674"/>
      <c r="R23" s="30"/>
      <c r="S23" s="21"/>
      <c r="T23" s="21"/>
      <c r="U23" s="674"/>
      <c r="V23" s="21"/>
      <c r="W23" s="21"/>
      <c r="X23" s="21"/>
      <c r="Y23" s="674"/>
    </row>
    <row r="24" spans="1:25" ht="12">
      <c r="A24" s="20" t="s">
        <v>654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P24" s="21"/>
      <c r="Q24" s="21"/>
      <c r="R24" s="21"/>
      <c r="S24" s="21"/>
      <c r="T24" s="21"/>
      <c r="U24" s="21"/>
      <c r="V24" s="21"/>
      <c r="W24" s="21"/>
      <c r="X24" s="21"/>
      <c r="Y24" s="21"/>
    </row>
    <row r="25" spans="1:25" ht="15.75" customHeight="1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P25" s="21"/>
      <c r="Q25" s="21"/>
      <c r="R25" s="21"/>
      <c r="S25" s="21"/>
      <c r="T25" s="21"/>
      <c r="U25" s="21"/>
      <c r="V25" s="21"/>
      <c r="W25" s="21"/>
      <c r="X25" s="21"/>
      <c r="Y25" s="21"/>
    </row>
    <row r="26" spans="1:25" ht="15.75" customHeight="1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P26" s="21"/>
      <c r="Q26" s="21"/>
      <c r="R26" s="21"/>
      <c r="S26" s="21"/>
      <c r="T26" s="21"/>
      <c r="U26" s="21"/>
      <c r="V26" s="21"/>
      <c r="W26" s="21"/>
      <c r="X26" s="21"/>
      <c r="Y26" s="21"/>
    </row>
    <row r="27" spans="1:25" ht="14.25" customHeight="1">
      <c r="A27" s="84"/>
      <c r="B27" s="84"/>
      <c r="C27" s="84"/>
      <c r="D27" s="84"/>
      <c r="E27" s="84"/>
      <c r="F27" s="84"/>
      <c r="G27" s="84"/>
      <c r="H27" s="84"/>
      <c r="I27" s="84"/>
      <c r="J27" s="84"/>
      <c r="K27" s="84"/>
      <c r="L27" s="84"/>
      <c r="P27" s="21"/>
      <c r="Q27" s="21"/>
      <c r="R27" s="21"/>
      <c r="S27" s="21"/>
      <c r="T27" s="674"/>
      <c r="U27" s="21"/>
      <c r="V27" s="21"/>
      <c r="W27" s="21"/>
      <c r="X27" s="21"/>
      <c r="Y27" s="21"/>
    </row>
    <row r="28" spans="1:25" ht="14.25" customHeight="1">
      <c r="A28" s="84"/>
      <c r="B28" s="84"/>
      <c r="C28" s="84"/>
      <c r="D28" s="84"/>
      <c r="E28" s="84"/>
      <c r="F28" s="84"/>
      <c r="G28" s="535"/>
      <c r="H28" s="84"/>
      <c r="I28" s="84"/>
      <c r="J28" s="84"/>
      <c r="K28" s="84"/>
      <c r="L28" s="84"/>
      <c r="P28" s="21"/>
      <c r="Q28" s="21"/>
      <c r="R28" s="21"/>
      <c r="S28" s="21"/>
      <c r="T28" s="674"/>
      <c r="U28" s="21"/>
      <c r="V28" s="21"/>
      <c r="W28" s="21"/>
      <c r="X28" s="21"/>
      <c r="Y28" s="21"/>
    </row>
    <row r="29" spans="1:25" ht="12.75" customHeight="1">
      <c r="A29" s="84"/>
      <c r="B29" s="84"/>
      <c r="C29" s="84"/>
      <c r="D29" s="84"/>
      <c r="E29" s="84"/>
      <c r="F29" s="84"/>
      <c r="G29" s="84"/>
      <c r="H29" s="84"/>
      <c r="I29" s="84"/>
      <c r="J29" s="84"/>
      <c r="K29" s="84"/>
      <c r="L29" s="84"/>
      <c r="P29" s="21"/>
      <c r="Q29" s="21"/>
      <c r="R29" s="21"/>
      <c r="S29" s="21"/>
      <c r="T29" s="674"/>
      <c r="U29" s="21"/>
      <c r="V29" s="21"/>
      <c r="W29" s="21"/>
      <c r="X29" s="21"/>
      <c r="Y29" s="21"/>
    </row>
    <row r="30" spans="1:25" ht="12.75" customHeight="1">
      <c r="A30" s="84"/>
      <c r="B30" s="84"/>
      <c r="C30" s="84"/>
      <c r="D30" s="84"/>
      <c r="E30" s="84"/>
      <c r="F30" s="84"/>
      <c r="G30" s="535"/>
      <c r="H30" s="84"/>
      <c r="I30" s="84"/>
      <c r="J30" s="84"/>
      <c r="K30" s="84"/>
      <c r="L30" s="84"/>
      <c r="P30" s="21"/>
      <c r="Q30" s="21"/>
      <c r="R30" s="21"/>
      <c r="S30" s="21"/>
      <c r="T30" s="21"/>
      <c r="U30" s="21"/>
      <c r="V30" s="21"/>
      <c r="W30" s="21"/>
      <c r="X30" s="21"/>
      <c r="Y30" s="21"/>
    </row>
    <row r="31" spans="1:25" ht="13.5">
      <c r="A31" s="14" t="s">
        <v>18</v>
      </c>
      <c r="B31" s="14"/>
      <c r="C31" s="14"/>
      <c r="D31" s="14"/>
      <c r="E31" s="14"/>
      <c r="F31" s="14"/>
      <c r="I31" s="757" t="s">
        <v>758</v>
      </c>
      <c r="J31" s="757"/>
      <c r="K31" s="757"/>
      <c r="L31" s="757"/>
      <c r="M31" s="35"/>
      <c r="N31" s="35"/>
      <c r="O31" s="35"/>
      <c r="P31" s="21"/>
      <c r="Q31" s="21"/>
      <c r="R31" s="21"/>
      <c r="S31" s="21"/>
      <c r="T31" s="674"/>
      <c r="U31" s="21"/>
      <c r="V31" s="21"/>
      <c r="W31" s="21"/>
      <c r="X31" s="21"/>
      <c r="Y31" s="21"/>
    </row>
    <row r="32" spans="1:25" ht="13.5">
      <c r="A32" s="14"/>
      <c r="I32" s="757" t="s">
        <v>759</v>
      </c>
      <c r="J32" s="757"/>
      <c r="K32" s="757"/>
      <c r="L32" s="757"/>
      <c r="P32" s="21"/>
      <c r="Q32" s="21"/>
      <c r="R32" s="21"/>
      <c r="S32" s="21"/>
      <c r="T32" s="21"/>
      <c r="U32" s="21"/>
      <c r="V32" s="21"/>
      <c r="W32" s="21"/>
      <c r="X32" s="21"/>
      <c r="Y32" s="21"/>
    </row>
    <row r="33" spans="1:12" ht="12">
      <c r="A33" s="817"/>
      <c r="B33" s="817"/>
      <c r="C33" s="817"/>
      <c r="D33" s="817"/>
      <c r="E33" s="817"/>
      <c r="F33" s="817"/>
      <c r="G33" s="817"/>
      <c r="H33" s="817"/>
      <c r="I33" s="817"/>
      <c r="J33" s="817"/>
      <c r="K33" s="817"/>
      <c r="L33" s="817"/>
    </row>
  </sheetData>
  <sheetProtection/>
  <mergeCells count="15">
    <mergeCell ref="A33:L33"/>
    <mergeCell ref="A9:A10"/>
    <mergeCell ref="B9:B10"/>
    <mergeCell ref="C9:G9"/>
    <mergeCell ref="H9:L9"/>
    <mergeCell ref="A23:B23"/>
    <mergeCell ref="I31:L31"/>
    <mergeCell ref="I32:L32"/>
    <mergeCell ref="I8:L8"/>
    <mergeCell ref="F7:L7"/>
    <mergeCell ref="A7:B7"/>
    <mergeCell ref="L1:O1"/>
    <mergeCell ref="A2:L2"/>
    <mergeCell ref="A3:L3"/>
    <mergeCell ref="A5:L5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99" r:id="rId1"/>
  <rowBreaks count="1" manualBreakCount="1">
    <brk id="32" max="255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6"/>
  <sheetViews>
    <sheetView view="pageBreakPreview" zoomScale="90" zoomScaleSheetLayoutView="90" zoomScalePageLayoutView="0" workbookViewId="0" topLeftCell="E1">
      <selection activeCell="C38" sqref="C38"/>
    </sheetView>
  </sheetViews>
  <sheetFormatPr defaultColWidth="9.140625" defaultRowHeight="12.75"/>
  <cols>
    <col min="1" max="1" width="5.7109375" style="145" customWidth="1"/>
    <col min="2" max="2" width="12.421875" style="145" customWidth="1"/>
    <col min="3" max="3" width="13.00390625" style="145" customWidth="1"/>
    <col min="4" max="4" width="12.00390625" style="145" customWidth="1"/>
    <col min="5" max="5" width="12.421875" style="145" customWidth="1"/>
    <col min="6" max="6" width="12.7109375" style="145" customWidth="1"/>
    <col min="7" max="7" width="13.140625" style="145" customWidth="1"/>
    <col min="8" max="8" width="12.7109375" style="145" customWidth="1"/>
    <col min="9" max="9" width="12.140625" style="145" customWidth="1"/>
    <col min="10" max="10" width="12.140625" style="273" customWidth="1"/>
    <col min="11" max="11" width="16.57421875" style="145" customWidth="1"/>
    <col min="12" max="12" width="13.140625" style="145" customWidth="1"/>
    <col min="13" max="13" width="12.7109375" style="145" customWidth="1"/>
    <col min="14" max="14" width="9.140625" style="145" customWidth="1"/>
    <col min="15" max="15" width="11.421875" style="145" customWidth="1"/>
    <col min="16" max="16" width="9.140625" style="145" customWidth="1"/>
    <col min="17" max="17" width="10.421875" style="145" bestFit="1" customWidth="1"/>
    <col min="18" max="16384" width="9.140625" style="145" customWidth="1"/>
  </cols>
  <sheetData>
    <row r="1" spans="11:13" ht="12.75">
      <c r="K1" s="746" t="s">
        <v>200</v>
      </c>
      <c r="L1" s="746"/>
      <c r="M1" s="746"/>
    </row>
    <row r="2" ht="12.75" customHeight="1"/>
    <row r="3" spans="2:11" ht="15">
      <c r="B3" s="846" t="s">
        <v>0</v>
      </c>
      <c r="C3" s="846"/>
      <c r="D3" s="846"/>
      <c r="E3" s="846"/>
      <c r="F3" s="846"/>
      <c r="G3" s="846"/>
      <c r="H3" s="846"/>
      <c r="I3" s="846"/>
      <c r="J3" s="846"/>
      <c r="K3" s="846"/>
    </row>
    <row r="4" spans="2:11" ht="19.5">
      <c r="B4" s="847" t="s">
        <v>790</v>
      </c>
      <c r="C4" s="847"/>
      <c r="D4" s="847"/>
      <c r="E4" s="847"/>
      <c r="F4" s="847"/>
      <c r="G4" s="847"/>
      <c r="H4" s="847"/>
      <c r="I4" s="847"/>
      <c r="J4" s="847"/>
      <c r="K4" s="847"/>
    </row>
    <row r="5" ht="10.5" customHeight="1"/>
    <row r="6" spans="1:11" ht="15">
      <c r="A6" s="857" t="s">
        <v>808</v>
      </c>
      <c r="B6" s="857"/>
      <c r="C6" s="857"/>
      <c r="D6" s="857"/>
      <c r="E6" s="857"/>
      <c r="F6" s="857"/>
      <c r="G6" s="857"/>
      <c r="H6" s="857"/>
      <c r="I6" s="857"/>
      <c r="J6" s="857"/>
      <c r="K6" s="857"/>
    </row>
    <row r="7" spans="2:13" ht="15">
      <c r="B7" s="146"/>
      <c r="C7" s="146"/>
      <c r="D7" s="146"/>
      <c r="E7" s="146"/>
      <c r="F7" s="146"/>
      <c r="G7" s="146"/>
      <c r="H7" s="146"/>
      <c r="L7" s="855" t="s">
        <v>181</v>
      </c>
      <c r="M7" s="855"/>
    </row>
    <row r="8" spans="1:13" ht="15">
      <c r="A8" s="750" t="s">
        <v>780</v>
      </c>
      <c r="B8" s="750"/>
      <c r="C8" s="146"/>
      <c r="D8" s="146"/>
      <c r="E8" s="146"/>
      <c r="F8" s="146"/>
      <c r="G8" s="808" t="s">
        <v>850</v>
      </c>
      <c r="H8" s="808"/>
      <c r="I8" s="808"/>
      <c r="J8" s="808"/>
      <c r="K8" s="808"/>
      <c r="L8" s="808"/>
      <c r="M8" s="808"/>
    </row>
    <row r="9" spans="1:13" ht="12">
      <c r="A9" s="852" t="s">
        <v>20</v>
      </c>
      <c r="B9" s="856" t="s">
        <v>3</v>
      </c>
      <c r="C9" s="848" t="s">
        <v>915</v>
      </c>
      <c r="D9" s="848" t="s">
        <v>914</v>
      </c>
      <c r="E9" s="848" t="s">
        <v>214</v>
      </c>
      <c r="F9" s="848" t="s">
        <v>213</v>
      </c>
      <c r="G9" s="848"/>
      <c r="H9" s="848" t="s">
        <v>178</v>
      </c>
      <c r="I9" s="848"/>
      <c r="J9" s="849" t="s">
        <v>424</v>
      </c>
      <c r="K9" s="848" t="s">
        <v>180</v>
      </c>
      <c r="L9" s="848" t="s">
        <v>401</v>
      </c>
      <c r="M9" s="848" t="s">
        <v>228</v>
      </c>
    </row>
    <row r="10" spans="1:13" ht="12">
      <c r="A10" s="853"/>
      <c r="B10" s="856"/>
      <c r="C10" s="848"/>
      <c r="D10" s="848"/>
      <c r="E10" s="848"/>
      <c r="F10" s="848"/>
      <c r="G10" s="848"/>
      <c r="H10" s="848"/>
      <c r="I10" s="848"/>
      <c r="J10" s="850"/>
      <c r="K10" s="848"/>
      <c r="L10" s="848"/>
      <c r="M10" s="848"/>
    </row>
    <row r="11" spans="1:13" ht="27" customHeight="1">
      <c r="A11" s="854"/>
      <c r="B11" s="856"/>
      <c r="C11" s="848"/>
      <c r="D11" s="848"/>
      <c r="E11" s="848"/>
      <c r="F11" s="147" t="s">
        <v>179</v>
      </c>
      <c r="G11" s="147" t="s">
        <v>229</v>
      </c>
      <c r="H11" s="147" t="s">
        <v>179</v>
      </c>
      <c r="I11" s="147" t="s">
        <v>229</v>
      </c>
      <c r="J11" s="851"/>
      <c r="K11" s="848"/>
      <c r="L11" s="848"/>
      <c r="M11" s="848"/>
    </row>
    <row r="12" spans="1:13" ht="12.75">
      <c r="A12" s="153">
        <v>1</v>
      </c>
      <c r="B12" s="153">
        <v>2</v>
      </c>
      <c r="C12" s="153">
        <v>3</v>
      </c>
      <c r="D12" s="153">
        <v>4</v>
      </c>
      <c r="E12" s="153">
        <v>5</v>
      </c>
      <c r="F12" s="537">
        <v>6</v>
      </c>
      <c r="G12" s="153">
        <v>7</v>
      </c>
      <c r="H12" s="153">
        <v>8</v>
      </c>
      <c r="I12" s="153">
        <v>9</v>
      </c>
      <c r="J12" s="274"/>
      <c r="K12" s="153">
        <v>10</v>
      </c>
      <c r="L12" s="171">
        <v>11</v>
      </c>
      <c r="M12" s="171">
        <v>12</v>
      </c>
    </row>
    <row r="13" spans="1:24" ht="12">
      <c r="A13" s="152">
        <v>1</v>
      </c>
      <c r="B13" s="19" t="s">
        <v>746</v>
      </c>
      <c r="C13" s="541">
        <v>31.77</v>
      </c>
      <c r="D13" s="452">
        <v>0</v>
      </c>
      <c r="E13" s="541">
        <v>31.77</v>
      </c>
      <c r="F13" s="538">
        <v>1058.896</v>
      </c>
      <c r="G13" s="541">
        <v>31.77</v>
      </c>
      <c r="H13" s="538">
        <v>1058.896</v>
      </c>
      <c r="I13" s="541">
        <v>31.77</v>
      </c>
      <c r="J13" s="453" t="s">
        <v>757</v>
      </c>
      <c r="K13" s="454">
        <f>D13+E13-I13</f>
        <v>0</v>
      </c>
      <c r="L13" s="27">
        <v>0</v>
      </c>
      <c r="M13" s="19">
        <v>0</v>
      </c>
      <c r="O13" s="671"/>
      <c r="P13" s="672"/>
      <c r="Q13" s="673"/>
      <c r="R13" s="673"/>
      <c r="S13" s="674"/>
      <c r="T13" s="534"/>
      <c r="U13" s="671"/>
      <c r="V13" s="671"/>
      <c r="W13" s="673"/>
      <c r="X13" s="672"/>
    </row>
    <row r="14" spans="1:24" ht="12">
      <c r="A14" s="152">
        <v>2</v>
      </c>
      <c r="B14" s="19" t="s">
        <v>747</v>
      </c>
      <c r="C14" s="541">
        <v>6.05</v>
      </c>
      <c r="D14" s="452">
        <v>0</v>
      </c>
      <c r="E14" s="541">
        <v>6.05</v>
      </c>
      <c r="F14" s="538">
        <v>201.736</v>
      </c>
      <c r="G14" s="541">
        <v>6.05</v>
      </c>
      <c r="H14" s="538">
        <v>201.736</v>
      </c>
      <c r="I14" s="541">
        <v>6.05</v>
      </c>
      <c r="J14" s="453" t="s">
        <v>757</v>
      </c>
      <c r="K14" s="454">
        <f aca="true" t="shared" si="0" ref="K14:K23">D14+E14-I14</f>
        <v>0</v>
      </c>
      <c r="L14" s="27">
        <v>0</v>
      </c>
      <c r="M14" s="19">
        <v>0</v>
      </c>
      <c r="O14" s="671"/>
      <c r="P14" s="672"/>
      <c r="Q14" s="673"/>
      <c r="R14" s="673"/>
      <c r="S14" s="674"/>
      <c r="T14" s="674"/>
      <c r="U14" s="671"/>
      <c r="V14" s="671"/>
      <c r="W14" s="673"/>
      <c r="X14" s="672"/>
    </row>
    <row r="15" spans="1:24" ht="12">
      <c r="A15" s="152">
        <v>3</v>
      </c>
      <c r="B15" s="19" t="s">
        <v>748</v>
      </c>
      <c r="C15" s="541">
        <v>8.51</v>
      </c>
      <c r="D15" s="452">
        <v>0</v>
      </c>
      <c r="E15" s="541">
        <v>8.51</v>
      </c>
      <c r="F15" s="538">
        <v>283.552</v>
      </c>
      <c r="G15" s="541">
        <v>8.51</v>
      </c>
      <c r="H15" s="538">
        <v>283.552</v>
      </c>
      <c r="I15" s="541">
        <v>8.51</v>
      </c>
      <c r="J15" s="453" t="s">
        <v>757</v>
      </c>
      <c r="K15" s="454">
        <f t="shared" si="0"/>
        <v>0</v>
      </c>
      <c r="L15" s="27">
        <v>0</v>
      </c>
      <c r="M15" s="19">
        <v>0</v>
      </c>
      <c r="O15" s="671"/>
      <c r="P15" s="672"/>
      <c r="Q15" s="673"/>
      <c r="R15" s="673"/>
      <c r="S15" s="674"/>
      <c r="T15" s="674"/>
      <c r="U15" s="671"/>
      <c r="V15" s="671"/>
      <c r="W15" s="673"/>
      <c r="X15" s="672"/>
    </row>
    <row r="16" spans="1:24" ht="12">
      <c r="A16" s="455">
        <v>4</v>
      </c>
      <c r="B16" s="456" t="s">
        <v>749</v>
      </c>
      <c r="C16" s="541">
        <v>3.7</v>
      </c>
      <c r="D16" s="457">
        <v>0</v>
      </c>
      <c r="E16" s="541">
        <v>3.7</v>
      </c>
      <c r="F16" s="538">
        <v>123.459</v>
      </c>
      <c r="G16" s="541">
        <v>3.7</v>
      </c>
      <c r="H16" s="538">
        <v>123.459</v>
      </c>
      <c r="I16" s="541">
        <v>3.7</v>
      </c>
      <c r="J16" s="458" t="s">
        <v>757</v>
      </c>
      <c r="K16" s="454">
        <f t="shared" si="0"/>
        <v>0</v>
      </c>
      <c r="L16" s="459">
        <v>0</v>
      </c>
      <c r="M16" s="456">
        <v>0</v>
      </c>
      <c r="O16" s="671"/>
      <c r="P16" s="672"/>
      <c r="Q16" s="673"/>
      <c r="R16" s="673"/>
      <c r="S16" s="534"/>
      <c r="T16" s="674"/>
      <c r="U16" s="671"/>
      <c r="V16" s="671"/>
      <c r="W16" s="673"/>
      <c r="X16" s="672"/>
    </row>
    <row r="17" spans="1:24" ht="14.25">
      <c r="A17" s="152">
        <v>5</v>
      </c>
      <c r="B17" s="19" t="s">
        <v>750</v>
      </c>
      <c r="C17" s="541">
        <v>8.49</v>
      </c>
      <c r="D17" s="452">
        <v>0</v>
      </c>
      <c r="E17" s="541">
        <v>8.49</v>
      </c>
      <c r="F17" s="540">
        <v>282.914</v>
      </c>
      <c r="G17" s="541">
        <v>8.49</v>
      </c>
      <c r="H17" s="540">
        <v>282.914</v>
      </c>
      <c r="I17" s="541">
        <v>8.49</v>
      </c>
      <c r="J17" s="453" t="s">
        <v>757</v>
      </c>
      <c r="K17" s="454">
        <f t="shared" si="0"/>
        <v>0</v>
      </c>
      <c r="L17" s="27">
        <v>0</v>
      </c>
      <c r="M17" s="19">
        <v>0</v>
      </c>
      <c r="O17" s="671"/>
      <c r="P17" s="672"/>
      <c r="Q17" s="673"/>
      <c r="R17" s="673"/>
      <c r="S17" s="674"/>
      <c r="T17" s="674"/>
      <c r="U17" s="671"/>
      <c r="V17" s="671"/>
      <c r="W17" s="673"/>
      <c r="X17" s="672"/>
    </row>
    <row r="18" spans="1:24" s="149" customFormat="1" ht="12">
      <c r="A18" s="152">
        <v>6</v>
      </c>
      <c r="B18" s="19" t="s">
        <v>751</v>
      </c>
      <c r="C18" s="541">
        <v>19.65</v>
      </c>
      <c r="D18" s="452">
        <v>0</v>
      </c>
      <c r="E18" s="541">
        <v>19.65</v>
      </c>
      <c r="F18" s="538">
        <v>654.984</v>
      </c>
      <c r="G18" s="541">
        <v>19.65</v>
      </c>
      <c r="H18" s="538">
        <v>654.984</v>
      </c>
      <c r="I18" s="541">
        <v>19.65</v>
      </c>
      <c r="J18" s="453" t="s">
        <v>757</v>
      </c>
      <c r="K18" s="454">
        <f t="shared" si="0"/>
        <v>0</v>
      </c>
      <c r="L18" s="27">
        <v>0</v>
      </c>
      <c r="M18" s="19">
        <v>0</v>
      </c>
      <c r="O18" s="671"/>
      <c r="P18" s="675"/>
      <c r="Q18" s="673"/>
      <c r="R18" s="676"/>
      <c r="S18" s="674"/>
      <c r="T18" s="674"/>
      <c r="U18" s="671"/>
      <c r="V18" s="677"/>
      <c r="W18" s="673"/>
      <c r="X18" s="675"/>
    </row>
    <row r="19" spans="1:24" s="149" customFormat="1" ht="12">
      <c r="A19" s="152">
        <v>7</v>
      </c>
      <c r="B19" s="19" t="s">
        <v>752</v>
      </c>
      <c r="C19" s="541">
        <v>7.28</v>
      </c>
      <c r="D19" s="452">
        <v>0</v>
      </c>
      <c r="E19" s="541">
        <v>7.28</v>
      </c>
      <c r="F19" s="538">
        <v>242.708</v>
      </c>
      <c r="G19" s="541">
        <v>7.28</v>
      </c>
      <c r="H19" s="538">
        <v>242.708</v>
      </c>
      <c r="I19" s="541">
        <v>7.28</v>
      </c>
      <c r="J19" s="453" t="s">
        <v>757</v>
      </c>
      <c r="K19" s="454">
        <f t="shared" si="0"/>
        <v>0</v>
      </c>
      <c r="L19" s="27">
        <v>0</v>
      </c>
      <c r="M19" s="19">
        <v>0</v>
      </c>
      <c r="O19" s="671"/>
      <c r="P19" s="675"/>
      <c r="Q19" s="673"/>
      <c r="R19" s="676"/>
      <c r="S19" s="674"/>
      <c r="T19" s="674"/>
      <c r="U19" s="671"/>
      <c r="V19" s="677"/>
      <c r="W19" s="673"/>
      <c r="X19" s="675"/>
    </row>
    <row r="20" spans="1:24" ht="15.75" customHeight="1">
      <c r="A20" s="152">
        <v>8</v>
      </c>
      <c r="B20" s="19" t="s">
        <v>753</v>
      </c>
      <c r="C20" s="541">
        <v>10.83</v>
      </c>
      <c r="D20" s="452">
        <v>0</v>
      </c>
      <c r="E20" s="541">
        <v>10.83</v>
      </c>
      <c r="F20" s="538">
        <v>360.943</v>
      </c>
      <c r="G20" s="541">
        <v>10.83</v>
      </c>
      <c r="H20" s="538">
        <v>360.943</v>
      </c>
      <c r="I20" s="541">
        <v>10.83</v>
      </c>
      <c r="J20" s="453" t="s">
        <v>757</v>
      </c>
      <c r="K20" s="454">
        <f t="shared" si="0"/>
        <v>0</v>
      </c>
      <c r="L20" s="27">
        <v>0</v>
      </c>
      <c r="M20" s="19">
        <v>0</v>
      </c>
      <c r="O20" s="671"/>
      <c r="P20" s="672"/>
      <c r="Q20" s="673"/>
      <c r="R20" s="673"/>
      <c r="S20" s="674"/>
      <c r="T20" s="674"/>
      <c r="U20" s="671"/>
      <c r="V20" s="671"/>
      <c r="W20" s="673"/>
      <c r="X20" s="672"/>
    </row>
    <row r="21" spans="1:24" ht="15.75" customHeight="1">
      <c r="A21" s="152">
        <v>9</v>
      </c>
      <c r="B21" s="19" t="s">
        <v>754</v>
      </c>
      <c r="C21" s="541">
        <v>13.4</v>
      </c>
      <c r="D21" s="452">
        <v>0</v>
      </c>
      <c r="E21" s="541">
        <v>13.4</v>
      </c>
      <c r="F21" s="538">
        <v>446.57</v>
      </c>
      <c r="G21" s="541">
        <v>13.4</v>
      </c>
      <c r="H21" s="538">
        <v>446.57</v>
      </c>
      <c r="I21" s="541">
        <v>13.4</v>
      </c>
      <c r="J21" s="453" t="s">
        <v>757</v>
      </c>
      <c r="K21" s="454">
        <f t="shared" si="0"/>
        <v>0</v>
      </c>
      <c r="L21" s="27">
        <v>0</v>
      </c>
      <c r="M21" s="19">
        <v>0</v>
      </c>
      <c r="O21" s="671"/>
      <c r="P21" s="672"/>
      <c r="Q21" s="673"/>
      <c r="R21" s="673"/>
      <c r="S21" s="674"/>
      <c r="T21" s="674"/>
      <c r="U21" s="671"/>
      <c r="V21" s="671"/>
      <c r="W21" s="673"/>
      <c r="X21" s="672"/>
    </row>
    <row r="22" spans="1:24" ht="15.75" customHeight="1">
      <c r="A22" s="152">
        <v>10</v>
      </c>
      <c r="B22" s="19" t="s">
        <v>755</v>
      </c>
      <c r="C22" s="541">
        <v>5.1</v>
      </c>
      <c r="D22" s="452">
        <v>0</v>
      </c>
      <c r="E22" s="541">
        <v>5.1</v>
      </c>
      <c r="F22" s="538">
        <v>170.161</v>
      </c>
      <c r="G22" s="541">
        <v>5.1</v>
      </c>
      <c r="H22" s="538">
        <v>170.161</v>
      </c>
      <c r="I22" s="541">
        <v>5.1</v>
      </c>
      <c r="J22" s="453" t="s">
        <v>757</v>
      </c>
      <c r="K22" s="454">
        <f t="shared" si="0"/>
        <v>0</v>
      </c>
      <c r="L22" s="27">
        <v>0</v>
      </c>
      <c r="M22" s="19">
        <v>0</v>
      </c>
      <c r="O22" s="671"/>
      <c r="P22" s="672"/>
      <c r="Q22" s="673"/>
      <c r="R22" s="673"/>
      <c r="S22" s="674"/>
      <c r="T22" s="674"/>
      <c r="U22" s="671"/>
      <c r="V22" s="671"/>
      <c r="W22" s="673"/>
      <c r="X22" s="672"/>
    </row>
    <row r="23" spans="1:24" ht="15.75" customHeight="1">
      <c r="A23" s="152">
        <v>11</v>
      </c>
      <c r="B23" s="19" t="s">
        <v>756</v>
      </c>
      <c r="C23" s="541">
        <v>7.52</v>
      </c>
      <c r="D23" s="452">
        <v>0</v>
      </c>
      <c r="E23" s="541">
        <v>7.52</v>
      </c>
      <c r="F23" s="538">
        <v>250.677</v>
      </c>
      <c r="G23" s="541">
        <v>7.52</v>
      </c>
      <c r="H23" s="538">
        <v>250.677</v>
      </c>
      <c r="I23" s="541">
        <v>7.52</v>
      </c>
      <c r="J23" s="453" t="s">
        <v>757</v>
      </c>
      <c r="K23" s="454">
        <f t="shared" si="0"/>
        <v>0</v>
      </c>
      <c r="L23" s="27">
        <v>0</v>
      </c>
      <c r="M23" s="19">
        <v>0</v>
      </c>
      <c r="O23" s="671"/>
      <c r="P23" s="672"/>
      <c r="Q23" s="673"/>
      <c r="R23" s="673"/>
      <c r="S23" s="674"/>
      <c r="T23" s="674"/>
      <c r="U23" s="671"/>
      <c r="V23" s="671"/>
      <c r="W23" s="673"/>
      <c r="X23" s="672"/>
    </row>
    <row r="24" spans="1:24" ht="15.75" customHeight="1">
      <c r="A24" s="844" t="s">
        <v>85</v>
      </c>
      <c r="B24" s="845"/>
      <c r="C24" s="542">
        <f>SUM(C13:C23)</f>
        <v>122.3</v>
      </c>
      <c r="D24" s="171">
        <v>0</v>
      </c>
      <c r="E24" s="542">
        <f>SUM(E13:E23)</f>
        <v>122.3</v>
      </c>
      <c r="F24" s="539">
        <f>SUM(F13:F23)</f>
        <v>4076.6000000000004</v>
      </c>
      <c r="G24" s="542">
        <f>SUM(G13:G23)</f>
        <v>122.3</v>
      </c>
      <c r="H24" s="539">
        <f>SUM(H13:H23)</f>
        <v>4076.6000000000004</v>
      </c>
      <c r="I24" s="542">
        <f>SUM(I13:I23)</f>
        <v>122.3</v>
      </c>
      <c r="J24" s="460" t="s">
        <v>757</v>
      </c>
      <c r="K24" s="461">
        <f>SUM(K13:K23)</f>
        <v>0</v>
      </c>
      <c r="L24" s="441">
        <v>0</v>
      </c>
      <c r="M24" s="29">
        <v>0</v>
      </c>
      <c r="O24" s="671"/>
      <c r="P24" s="672"/>
      <c r="Q24" s="673"/>
      <c r="R24" s="673"/>
      <c r="S24" s="678"/>
      <c r="T24" s="678"/>
      <c r="U24" s="671"/>
      <c r="V24" s="671"/>
      <c r="W24" s="673"/>
      <c r="X24" s="672"/>
    </row>
    <row r="25" spans="15:24" ht="12">
      <c r="O25" s="672"/>
      <c r="P25" s="672"/>
      <c r="Q25" s="672"/>
      <c r="R25" s="672"/>
      <c r="S25" s="672"/>
      <c r="T25" s="672"/>
      <c r="U25" s="672"/>
      <c r="V25" s="672"/>
      <c r="W25" s="672"/>
      <c r="X25" s="672"/>
    </row>
    <row r="26" spans="15:24" ht="12">
      <c r="O26" s="672"/>
      <c r="P26" s="672"/>
      <c r="Q26" s="672"/>
      <c r="R26" s="672"/>
      <c r="S26" s="672"/>
      <c r="T26" s="672"/>
      <c r="U26" s="672"/>
      <c r="V26" s="672"/>
      <c r="W26" s="672"/>
      <c r="X26" s="672"/>
    </row>
    <row r="27" spans="15:24" ht="15.75" customHeight="1">
      <c r="O27" s="672"/>
      <c r="P27" s="672"/>
      <c r="Q27" s="672"/>
      <c r="R27" s="672"/>
      <c r="S27" s="672"/>
      <c r="T27" s="672"/>
      <c r="U27" s="672"/>
      <c r="V27" s="672"/>
      <c r="W27" s="672"/>
      <c r="X27" s="672"/>
    </row>
    <row r="28" spans="1:24" ht="15.75" customHeight="1">
      <c r="A28" s="84"/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15"/>
      <c r="O28" s="672"/>
      <c r="P28" s="672"/>
      <c r="Q28" s="672"/>
      <c r="R28" s="672"/>
      <c r="S28" s="672"/>
      <c r="T28" s="672"/>
      <c r="U28" s="672"/>
      <c r="V28" s="672"/>
      <c r="W28" s="672"/>
      <c r="X28" s="672"/>
    </row>
    <row r="29" spans="1:24" ht="15.75" customHeight="1">
      <c r="A29" s="84"/>
      <c r="B29" s="84"/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15"/>
      <c r="O29" s="672"/>
      <c r="P29" s="672"/>
      <c r="Q29" s="672"/>
      <c r="R29" s="672"/>
      <c r="S29" s="672"/>
      <c r="T29" s="672"/>
      <c r="U29" s="672"/>
      <c r="V29" s="672"/>
      <c r="W29" s="672"/>
      <c r="X29" s="672"/>
    </row>
    <row r="30" spans="1:24" ht="15.75" customHeight="1">
      <c r="A30" s="84"/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15"/>
      <c r="O30" s="672"/>
      <c r="P30" s="672"/>
      <c r="Q30" s="672"/>
      <c r="R30" s="672"/>
      <c r="S30" s="672"/>
      <c r="T30" s="672"/>
      <c r="U30" s="672"/>
      <c r="V30" s="672"/>
      <c r="W30" s="672"/>
      <c r="X30" s="672"/>
    </row>
    <row r="31" spans="1:24" ht="12.75" customHeight="1">
      <c r="A31" s="84"/>
      <c r="B31" s="84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15"/>
      <c r="O31" s="672"/>
      <c r="P31" s="672"/>
      <c r="Q31" s="671"/>
      <c r="R31" s="672"/>
      <c r="S31" s="672"/>
      <c r="T31" s="672"/>
      <c r="U31" s="672"/>
      <c r="V31" s="672"/>
      <c r="W31" s="672"/>
      <c r="X31" s="672"/>
    </row>
    <row r="32" spans="1:24" ht="12.75">
      <c r="A32" s="14" t="s">
        <v>18</v>
      </c>
      <c r="B32" s="14"/>
      <c r="C32" s="14"/>
      <c r="D32" s="14"/>
      <c r="E32" s="14"/>
      <c r="F32" s="14"/>
      <c r="G32" s="15"/>
      <c r="H32" s="15"/>
      <c r="I32" s="15"/>
      <c r="J32" s="275"/>
      <c r="K32" s="35"/>
      <c r="L32" s="35"/>
      <c r="M32" s="35"/>
      <c r="N32" s="35"/>
      <c r="O32" s="672"/>
      <c r="P32" s="672"/>
      <c r="Q32" s="671"/>
      <c r="R32" s="672"/>
      <c r="S32" s="672"/>
      <c r="T32" s="672"/>
      <c r="U32" s="672"/>
      <c r="V32" s="672"/>
      <c r="W32" s="672"/>
      <c r="X32" s="672"/>
    </row>
    <row r="33" spans="1:24" ht="13.5">
      <c r="A33" s="14"/>
      <c r="B33" s="15"/>
      <c r="C33" s="15"/>
      <c r="D33" s="15"/>
      <c r="E33" s="15"/>
      <c r="F33" s="15"/>
      <c r="G33" s="15"/>
      <c r="H33" s="15"/>
      <c r="I33" s="757" t="s">
        <v>758</v>
      </c>
      <c r="J33" s="757"/>
      <c r="K33" s="757"/>
      <c r="L33" s="757"/>
      <c r="M33" s="15"/>
      <c r="N33" s="15"/>
      <c r="O33" s="672"/>
      <c r="P33" s="672"/>
      <c r="Q33" s="671"/>
      <c r="R33" s="672"/>
      <c r="S33" s="672"/>
      <c r="T33" s="672"/>
      <c r="U33" s="672"/>
      <c r="V33" s="672"/>
      <c r="W33" s="672"/>
      <c r="X33" s="672"/>
    </row>
    <row r="34" spans="9:24" ht="13.5">
      <c r="I34" s="757" t="s">
        <v>759</v>
      </c>
      <c r="J34" s="757"/>
      <c r="K34" s="757"/>
      <c r="L34" s="757"/>
      <c r="O34" s="672"/>
      <c r="P34" s="672"/>
      <c r="Q34" s="672"/>
      <c r="R34" s="672"/>
      <c r="S34" s="672"/>
      <c r="T34" s="672"/>
      <c r="U34" s="672"/>
      <c r="V34" s="672"/>
      <c r="W34" s="672"/>
      <c r="X34" s="672"/>
    </row>
    <row r="35" spans="15:24" ht="12">
      <c r="O35" s="672"/>
      <c r="P35" s="672"/>
      <c r="Q35" s="672"/>
      <c r="R35" s="672"/>
      <c r="S35" s="672"/>
      <c r="T35" s="672"/>
      <c r="U35" s="672"/>
      <c r="V35" s="672"/>
      <c r="W35" s="672"/>
      <c r="X35" s="672"/>
    </row>
    <row r="36" spans="15:24" ht="12">
      <c r="O36" s="672"/>
      <c r="P36" s="672"/>
      <c r="Q36" s="672"/>
      <c r="R36" s="672"/>
      <c r="S36" s="672"/>
      <c r="T36" s="672"/>
      <c r="U36" s="672"/>
      <c r="V36" s="672"/>
      <c r="W36" s="672"/>
      <c r="X36" s="672"/>
    </row>
  </sheetData>
  <sheetProtection/>
  <mergeCells count="21">
    <mergeCell ref="D9:D11"/>
    <mergeCell ref="M9:M11"/>
    <mergeCell ref="I34:L34"/>
    <mergeCell ref="F9:G10"/>
    <mergeCell ref="H9:I10"/>
    <mergeCell ref="A6:K6"/>
    <mergeCell ref="K9:K11"/>
    <mergeCell ref="G8:M8"/>
    <mergeCell ref="I33:L33"/>
    <mergeCell ref="E9:E11"/>
    <mergeCell ref="L9:L11"/>
    <mergeCell ref="A24:B24"/>
    <mergeCell ref="K1:M1"/>
    <mergeCell ref="B3:K3"/>
    <mergeCell ref="B4:K4"/>
    <mergeCell ref="C9:C11"/>
    <mergeCell ref="J9:J11"/>
    <mergeCell ref="A8:B8"/>
    <mergeCell ref="A9:A11"/>
    <mergeCell ref="L7:M7"/>
    <mergeCell ref="B9:B11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83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4"/>
  <sheetViews>
    <sheetView view="pageBreakPreview" zoomScale="90" zoomScaleSheetLayoutView="90" zoomScalePageLayoutView="0" workbookViewId="0" topLeftCell="A7">
      <selection activeCell="C38" sqref="C38"/>
    </sheetView>
  </sheetViews>
  <sheetFormatPr defaultColWidth="9.140625" defaultRowHeight="12.75"/>
  <cols>
    <col min="1" max="1" width="5.57421875" style="15" customWidth="1"/>
    <col min="2" max="2" width="8.421875" style="15" customWidth="1"/>
    <col min="3" max="3" width="10.57421875" style="15" customWidth="1"/>
    <col min="4" max="4" width="9.8515625" style="15" customWidth="1"/>
    <col min="5" max="5" width="8.7109375" style="15" customWidth="1"/>
    <col min="6" max="6" width="10.8515625" style="15" customWidth="1"/>
    <col min="7" max="7" width="15.8515625" style="15" customWidth="1"/>
    <col min="8" max="8" width="12.421875" style="15" customWidth="1"/>
    <col min="9" max="9" width="12.140625" style="15" customWidth="1"/>
    <col min="10" max="10" width="9.00390625" style="15" customWidth="1"/>
    <col min="11" max="11" width="12.00390625" style="15" customWidth="1"/>
    <col min="12" max="12" width="17.28125" style="15" customWidth="1"/>
    <col min="13" max="13" width="9.140625" style="15" hidden="1" customWidth="1"/>
    <col min="14" max="16384" width="9.140625" style="15" customWidth="1"/>
  </cols>
  <sheetData>
    <row r="1" spans="4:16" ht="15">
      <c r="D1" s="35"/>
      <c r="E1" s="35"/>
      <c r="F1" s="35"/>
      <c r="G1" s="35"/>
      <c r="H1" s="35"/>
      <c r="I1" s="35"/>
      <c r="J1" s="35"/>
      <c r="K1" s="35"/>
      <c r="L1" s="842" t="s">
        <v>425</v>
      </c>
      <c r="M1" s="842"/>
      <c r="N1" s="842"/>
      <c r="O1" s="42"/>
      <c r="P1" s="42"/>
    </row>
    <row r="2" spans="1:16" ht="15">
      <c r="A2" s="815" t="s">
        <v>0</v>
      </c>
      <c r="B2" s="815"/>
      <c r="C2" s="815"/>
      <c r="D2" s="815"/>
      <c r="E2" s="815"/>
      <c r="F2" s="815"/>
      <c r="G2" s="815"/>
      <c r="H2" s="815"/>
      <c r="I2" s="815"/>
      <c r="J2" s="815"/>
      <c r="K2" s="815"/>
      <c r="L2" s="815"/>
      <c r="M2" s="44"/>
      <c r="N2" s="44"/>
      <c r="O2" s="44"/>
      <c r="P2" s="44"/>
    </row>
    <row r="3" spans="1:16" ht="19.5">
      <c r="A3" s="843" t="s">
        <v>790</v>
      </c>
      <c r="B3" s="843"/>
      <c r="C3" s="843"/>
      <c r="D3" s="843"/>
      <c r="E3" s="843"/>
      <c r="F3" s="843"/>
      <c r="G3" s="843"/>
      <c r="H3" s="843"/>
      <c r="I3" s="843"/>
      <c r="J3" s="843"/>
      <c r="K3" s="843"/>
      <c r="L3" s="843"/>
      <c r="M3" s="43"/>
      <c r="N3" s="43"/>
      <c r="O3" s="43"/>
      <c r="P3" s="43"/>
    </row>
    <row r="4" ht="10.5" customHeight="1"/>
    <row r="5" spans="1:12" ht="19.5" customHeight="1">
      <c r="A5" s="816" t="s">
        <v>809</v>
      </c>
      <c r="B5" s="816"/>
      <c r="C5" s="816"/>
      <c r="D5" s="816"/>
      <c r="E5" s="816"/>
      <c r="F5" s="816"/>
      <c r="G5" s="816"/>
      <c r="H5" s="816"/>
      <c r="I5" s="816"/>
      <c r="J5" s="816"/>
      <c r="K5" s="816"/>
      <c r="L5" s="816"/>
    </row>
    <row r="6" spans="1:12" ht="12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</row>
    <row r="7" spans="1:12" ht="12.75">
      <c r="A7" s="750" t="s">
        <v>780</v>
      </c>
      <c r="B7" s="750"/>
      <c r="F7" s="838" t="s">
        <v>16</v>
      </c>
      <c r="G7" s="838"/>
      <c r="H7" s="838"/>
      <c r="I7" s="838"/>
      <c r="J7" s="838"/>
      <c r="K7" s="838"/>
      <c r="L7" s="838"/>
    </row>
    <row r="8" spans="1:12" ht="12.75">
      <c r="A8" s="14"/>
      <c r="F8" s="16"/>
      <c r="G8" s="104"/>
      <c r="H8" s="104"/>
      <c r="I8" s="839" t="s">
        <v>849</v>
      </c>
      <c r="J8" s="839"/>
      <c r="K8" s="839"/>
      <c r="L8" s="839"/>
    </row>
    <row r="9" spans="1:19" s="14" customFormat="1" ht="12.75">
      <c r="A9" s="738" t="s">
        <v>2</v>
      </c>
      <c r="B9" s="738" t="s">
        <v>3</v>
      </c>
      <c r="C9" s="718" t="s">
        <v>21</v>
      </c>
      <c r="D9" s="719"/>
      <c r="E9" s="719"/>
      <c r="F9" s="719"/>
      <c r="G9" s="719"/>
      <c r="H9" s="718" t="s">
        <v>22</v>
      </c>
      <c r="I9" s="719"/>
      <c r="J9" s="719"/>
      <c r="K9" s="719"/>
      <c r="L9" s="719"/>
      <c r="R9" s="30"/>
      <c r="S9" s="30"/>
    </row>
    <row r="10" spans="1:12" s="14" customFormat="1" ht="64.5">
      <c r="A10" s="738"/>
      <c r="B10" s="738"/>
      <c r="C10" s="5" t="s">
        <v>687</v>
      </c>
      <c r="D10" s="5" t="s">
        <v>693</v>
      </c>
      <c r="E10" s="5" t="s">
        <v>66</v>
      </c>
      <c r="F10" s="5" t="s">
        <v>67</v>
      </c>
      <c r="G10" s="5" t="s">
        <v>360</v>
      </c>
      <c r="H10" s="5" t="s">
        <v>687</v>
      </c>
      <c r="I10" s="5" t="s">
        <v>693</v>
      </c>
      <c r="J10" s="5" t="s">
        <v>66</v>
      </c>
      <c r="K10" s="5" t="s">
        <v>67</v>
      </c>
      <c r="L10" s="5" t="s">
        <v>361</v>
      </c>
    </row>
    <row r="11" spans="1:12" s="14" customFormat="1" ht="12.75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  <c r="I11" s="5">
        <v>9</v>
      </c>
      <c r="J11" s="5">
        <v>10</v>
      </c>
      <c r="K11" s="5">
        <v>11</v>
      </c>
      <c r="L11" s="5">
        <v>12</v>
      </c>
    </row>
    <row r="12" spans="1:12" ht="12">
      <c r="A12" s="18">
        <v>1</v>
      </c>
      <c r="B12" s="829" t="s">
        <v>757</v>
      </c>
      <c r="C12" s="830"/>
      <c r="D12" s="830"/>
      <c r="E12" s="830"/>
      <c r="F12" s="830"/>
      <c r="G12" s="830"/>
      <c r="H12" s="830"/>
      <c r="I12" s="830"/>
      <c r="J12" s="830"/>
      <c r="K12" s="830"/>
      <c r="L12" s="831"/>
    </row>
    <row r="13" spans="1:12" ht="12">
      <c r="A13" s="18">
        <v>2</v>
      </c>
      <c r="B13" s="832"/>
      <c r="C13" s="833"/>
      <c r="D13" s="833"/>
      <c r="E13" s="833"/>
      <c r="F13" s="833"/>
      <c r="G13" s="833"/>
      <c r="H13" s="833"/>
      <c r="I13" s="833"/>
      <c r="J13" s="833"/>
      <c r="K13" s="833"/>
      <c r="L13" s="834"/>
    </row>
    <row r="14" spans="1:12" ht="12">
      <c r="A14" s="18">
        <v>3</v>
      </c>
      <c r="B14" s="832"/>
      <c r="C14" s="833"/>
      <c r="D14" s="833"/>
      <c r="E14" s="833"/>
      <c r="F14" s="833"/>
      <c r="G14" s="833"/>
      <c r="H14" s="833"/>
      <c r="I14" s="833"/>
      <c r="J14" s="833"/>
      <c r="K14" s="833"/>
      <c r="L14" s="834"/>
    </row>
    <row r="15" spans="1:12" ht="12">
      <c r="A15" s="18">
        <v>4</v>
      </c>
      <c r="B15" s="832"/>
      <c r="C15" s="833"/>
      <c r="D15" s="833"/>
      <c r="E15" s="833"/>
      <c r="F15" s="833"/>
      <c r="G15" s="833"/>
      <c r="H15" s="833"/>
      <c r="I15" s="833"/>
      <c r="J15" s="833"/>
      <c r="K15" s="833"/>
      <c r="L15" s="834"/>
    </row>
    <row r="16" spans="1:12" ht="12">
      <c r="A16" s="18">
        <v>5</v>
      </c>
      <c r="B16" s="832"/>
      <c r="C16" s="833"/>
      <c r="D16" s="833"/>
      <c r="E16" s="833"/>
      <c r="F16" s="833"/>
      <c r="G16" s="833"/>
      <c r="H16" s="833"/>
      <c r="I16" s="833"/>
      <c r="J16" s="833"/>
      <c r="K16" s="833"/>
      <c r="L16" s="834"/>
    </row>
    <row r="17" spans="1:12" ht="12">
      <c r="A17" s="18">
        <v>6</v>
      </c>
      <c r="B17" s="832"/>
      <c r="C17" s="833"/>
      <c r="D17" s="833"/>
      <c r="E17" s="833"/>
      <c r="F17" s="833"/>
      <c r="G17" s="833"/>
      <c r="H17" s="833"/>
      <c r="I17" s="833"/>
      <c r="J17" s="833"/>
      <c r="K17" s="833"/>
      <c r="L17" s="834"/>
    </row>
    <row r="18" spans="1:12" ht="12">
      <c r="A18" s="18">
        <v>7</v>
      </c>
      <c r="B18" s="832"/>
      <c r="C18" s="833"/>
      <c r="D18" s="833"/>
      <c r="E18" s="833"/>
      <c r="F18" s="833"/>
      <c r="G18" s="833"/>
      <c r="H18" s="833"/>
      <c r="I18" s="833"/>
      <c r="J18" s="833"/>
      <c r="K18" s="833"/>
      <c r="L18" s="834"/>
    </row>
    <row r="19" spans="1:12" ht="12">
      <c r="A19" s="18">
        <v>8</v>
      </c>
      <c r="B19" s="832"/>
      <c r="C19" s="833"/>
      <c r="D19" s="833"/>
      <c r="E19" s="833"/>
      <c r="F19" s="833"/>
      <c r="G19" s="833"/>
      <c r="H19" s="833"/>
      <c r="I19" s="833"/>
      <c r="J19" s="833"/>
      <c r="K19" s="833"/>
      <c r="L19" s="834"/>
    </row>
    <row r="20" spans="1:12" ht="12">
      <c r="A20" s="18">
        <v>9</v>
      </c>
      <c r="B20" s="832"/>
      <c r="C20" s="833"/>
      <c r="D20" s="833"/>
      <c r="E20" s="833"/>
      <c r="F20" s="833"/>
      <c r="G20" s="833"/>
      <c r="H20" s="833"/>
      <c r="I20" s="833"/>
      <c r="J20" s="833"/>
      <c r="K20" s="833"/>
      <c r="L20" s="834"/>
    </row>
    <row r="21" spans="1:12" ht="12">
      <c r="A21" s="18">
        <v>10</v>
      </c>
      <c r="B21" s="832"/>
      <c r="C21" s="833"/>
      <c r="D21" s="833"/>
      <c r="E21" s="833"/>
      <c r="F21" s="833"/>
      <c r="G21" s="833"/>
      <c r="H21" s="833"/>
      <c r="I21" s="833"/>
      <c r="J21" s="833"/>
      <c r="K21" s="833"/>
      <c r="L21" s="834"/>
    </row>
    <row r="22" spans="1:12" ht="12">
      <c r="A22" s="18">
        <v>11</v>
      </c>
      <c r="B22" s="835"/>
      <c r="C22" s="836"/>
      <c r="D22" s="836"/>
      <c r="E22" s="836"/>
      <c r="F22" s="836"/>
      <c r="G22" s="836"/>
      <c r="H22" s="836"/>
      <c r="I22" s="836"/>
      <c r="J22" s="836"/>
      <c r="K22" s="836"/>
      <c r="L22" s="837"/>
    </row>
    <row r="23" spans="1:12" ht="12.75">
      <c r="A23" s="3" t="s">
        <v>15</v>
      </c>
      <c r="B23" s="19"/>
      <c r="C23" s="19"/>
      <c r="D23" s="19"/>
      <c r="E23" s="19"/>
      <c r="F23" s="19"/>
      <c r="G23" s="19"/>
      <c r="H23" s="27"/>
      <c r="I23" s="27"/>
      <c r="J23" s="27"/>
      <c r="K23" s="27"/>
      <c r="L23" s="19"/>
    </row>
    <row r="24" spans="1:12" ht="12">
      <c r="A24" s="21" t="s">
        <v>359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</row>
    <row r="25" spans="1:12" ht="12">
      <c r="A25" s="20" t="s">
        <v>358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</row>
    <row r="26" spans="1:12" ht="15.75" customHeight="1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</row>
    <row r="27" spans="1:12" ht="15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</row>
    <row r="28" spans="1:12" ht="15.75" customHeight="1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</row>
    <row r="29" spans="1:12" ht="14.25" customHeight="1">
      <c r="A29" s="84"/>
      <c r="B29" s="84"/>
      <c r="C29" s="84"/>
      <c r="D29" s="84"/>
      <c r="E29" s="84"/>
      <c r="F29" s="84"/>
      <c r="G29" s="84"/>
      <c r="H29" s="84"/>
      <c r="I29" s="84"/>
      <c r="J29" s="84"/>
      <c r="K29" s="84"/>
      <c r="L29" s="84"/>
    </row>
    <row r="30" spans="1:12" ht="12.75" customHeight="1">
      <c r="A30" s="84"/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4"/>
    </row>
    <row r="31" spans="1:12" ht="12.75" customHeight="1">
      <c r="A31" s="84"/>
      <c r="B31" s="84"/>
      <c r="C31" s="84"/>
      <c r="D31" s="84"/>
      <c r="E31" s="84"/>
      <c r="F31" s="84"/>
      <c r="G31" s="84"/>
      <c r="H31" s="84"/>
      <c r="I31" s="84"/>
      <c r="J31" s="84"/>
      <c r="K31" s="84"/>
      <c r="L31" s="84"/>
    </row>
    <row r="32" spans="1:13" ht="13.5">
      <c r="A32" s="14" t="s">
        <v>18</v>
      </c>
      <c r="B32" s="14"/>
      <c r="C32" s="14"/>
      <c r="D32" s="14"/>
      <c r="E32" s="14"/>
      <c r="F32" s="14"/>
      <c r="I32" s="757" t="s">
        <v>758</v>
      </c>
      <c r="J32" s="757"/>
      <c r="K32" s="757"/>
      <c r="L32" s="757"/>
      <c r="M32" s="35"/>
    </row>
    <row r="33" spans="1:12" ht="13.5">
      <c r="A33" s="14"/>
      <c r="I33" s="757" t="s">
        <v>759</v>
      </c>
      <c r="J33" s="757"/>
      <c r="K33" s="757"/>
      <c r="L33" s="757"/>
    </row>
    <row r="34" spans="1:12" ht="12">
      <c r="A34" s="817"/>
      <c r="B34" s="817"/>
      <c r="C34" s="817"/>
      <c r="D34" s="817"/>
      <c r="E34" s="817"/>
      <c r="F34" s="817"/>
      <c r="G34" s="817"/>
      <c r="H34" s="817"/>
      <c r="I34" s="817"/>
      <c r="J34" s="817"/>
      <c r="K34" s="817"/>
      <c r="L34" s="817"/>
    </row>
  </sheetData>
  <sheetProtection/>
  <mergeCells count="15">
    <mergeCell ref="A34:L34"/>
    <mergeCell ref="I8:L8"/>
    <mergeCell ref="A9:A10"/>
    <mergeCell ref="B9:B10"/>
    <mergeCell ref="C9:G9"/>
    <mergeCell ref="H9:L9"/>
    <mergeCell ref="I32:L32"/>
    <mergeCell ref="I33:L33"/>
    <mergeCell ref="B12:L22"/>
    <mergeCell ref="L1:N1"/>
    <mergeCell ref="A2:L2"/>
    <mergeCell ref="A3:L3"/>
    <mergeCell ref="A5:L5"/>
    <mergeCell ref="A7:B7"/>
    <mergeCell ref="F7:L7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r:id="rId1"/>
  <rowBreaks count="1" manualBreakCount="1">
    <brk id="33" max="255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1"/>
  <sheetViews>
    <sheetView view="pageBreakPreview" zoomScale="90" zoomScaleSheetLayoutView="90" zoomScalePageLayoutView="0" workbookViewId="0" topLeftCell="A16">
      <selection activeCell="C38" sqref="C38"/>
    </sheetView>
  </sheetViews>
  <sheetFormatPr defaultColWidth="9.140625" defaultRowHeight="12.75"/>
  <cols>
    <col min="1" max="1" width="7.421875" style="15" customWidth="1"/>
    <col min="2" max="2" width="17.140625" style="15" customWidth="1"/>
    <col min="3" max="3" width="8.7109375" style="15" customWidth="1"/>
    <col min="4" max="4" width="10.140625" style="15" customWidth="1"/>
    <col min="5" max="5" width="8.7109375" style="15" customWidth="1"/>
    <col min="6" max="7" width="7.28125" style="15" customWidth="1"/>
    <col min="8" max="8" width="8.140625" style="15" customWidth="1"/>
    <col min="9" max="9" width="9.28125" style="15" customWidth="1"/>
    <col min="10" max="10" width="10.7109375" style="15" customWidth="1"/>
    <col min="11" max="11" width="8.57421875" style="15" customWidth="1"/>
    <col min="12" max="12" width="8.7109375" style="15" customWidth="1"/>
    <col min="13" max="13" width="7.8515625" style="15" customWidth="1"/>
    <col min="14" max="14" width="8.28125" style="15" customWidth="1"/>
    <col min="15" max="15" width="13.7109375" style="15" customWidth="1"/>
    <col min="16" max="16" width="11.8515625" style="15" customWidth="1"/>
    <col min="17" max="17" width="11.7109375" style="15" customWidth="1"/>
    <col min="18" max="20" width="9.140625" style="15" customWidth="1"/>
    <col min="21" max="21" width="7.28125" style="15" customWidth="1"/>
    <col min="22" max="22" width="6.8515625" style="15" customWidth="1"/>
    <col min="23" max="23" width="5.7109375" style="15" customWidth="1"/>
    <col min="24" max="16384" width="9.140625" style="15" customWidth="1"/>
  </cols>
  <sheetData>
    <row r="1" spans="8:21" ht="15">
      <c r="H1" s="35"/>
      <c r="I1" s="35"/>
      <c r="J1" s="35"/>
      <c r="K1" s="35"/>
      <c r="L1" s="35"/>
      <c r="M1" s="35"/>
      <c r="N1" s="35"/>
      <c r="O1" s="35"/>
      <c r="P1" s="813" t="s">
        <v>60</v>
      </c>
      <c r="Q1" s="813"/>
      <c r="T1" s="42"/>
      <c r="U1" s="42"/>
    </row>
    <row r="2" spans="1:21" ht="15">
      <c r="A2" s="815" t="s">
        <v>0</v>
      </c>
      <c r="B2" s="815"/>
      <c r="C2" s="815"/>
      <c r="D2" s="815"/>
      <c r="E2" s="815"/>
      <c r="F2" s="815"/>
      <c r="G2" s="815"/>
      <c r="H2" s="815"/>
      <c r="I2" s="815"/>
      <c r="J2" s="815"/>
      <c r="K2" s="815"/>
      <c r="L2" s="815"/>
      <c r="M2" s="815"/>
      <c r="N2" s="815"/>
      <c r="O2" s="815"/>
      <c r="P2" s="815"/>
      <c r="Q2" s="815"/>
      <c r="R2" s="44"/>
      <c r="S2" s="44"/>
      <c r="T2" s="44"/>
      <c r="U2" s="44"/>
    </row>
    <row r="3" spans="1:21" ht="19.5">
      <c r="A3" s="748" t="s">
        <v>790</v>
      </c>
      <c r="B3" s="748"/>
      <c r="C3" s="748"/>
      <c r="D3" s="748"/>
      <c r="E3" s="748"/>
      <c r="F3" s="748"/>
      <c r="G3" s="748"/>
      <c r="H3" s="748"/>
      <c r="I3" s="748"/>
      <c r="J3" s="748"/>
      <c r="K3" s="748"/>
      <c r="L3" s="748"/>
      <c r="M3" s="748"/>
      <c r="N3" s="748"/>
      <c r="O3" s="748"/>
      <c r="P3" s="748"/>
      <c r="Q3" s="748"/>
      <c r="R3" s="43"/>
      <c r="S3" s="43"/>
      <c r="T3" s="43"/>
      <c r="U3" s="43"/>
    </row>
    <row r="4" ht="10.5" customHeight="1"/>
    <row r="5" spans="1:17" ht="12">
      <c r="A5" s="24"/>
      <c r="B5" s="24"/>
      <c r="C5" s="24"/>
      <c r="D5" s="24"/>
      <c r="E5" s="23"/>
      <c r="F5" s="23"/>
      <c r="G5" s="23"/>
      <c r="H5" s="23"/>
      <c r="I5" s="23"/>
      <c r="J5" s="23"/>
      <c r="K5" s="23"/>
      <c r="L5" s="23"/>
      <c r="M5" s="23"/>
      <c r="N5" s="24"/>
      <c r="O5" s="24"/>
      <c r="P5" s="23"/>
      <c r="Q5" s="21"/>
    </row>
    <row r="6" spans="1:17" ht="18" customHeight="1">
      <c r="A6" s="816" t="s">
        <v>810</v>
      </c>
      <c r="B6" s="816"/>
      <c r="C6" s="816"/>
      <c r="D6" s="816"/>
      <c r="E6" s="816"/>
      <c r="F6" s="816"/>
      <c r="G6" s="816"/>
      <c r="H6" s="816"/>
      <c r="I6" s="816"/>
      <c r="J6" s="816"/>
      <c r="K6" s="816"/>
      <c r="L6" s="816"/>
      <c r="M6" s="816"/>
      <c r="N6" s="816"/>
      <c r="O6" s="816"/>
      <c r="P6" s="816"/>
      <c r="Q6" s="816"/>
    </row>
    <row r="7" ht="9.75" customHeight="1"/>
    <row r="8" ht="0.75" customHeight="1"/>
    <row r="9" spans="1:19" ht="12.75">
      <c r="A9" s="750" t="s">
        <v>780</v>
      </c>
      <c r="B9" s="750"/>
      <c r="Q9" s="32" t="s">
        <v>19</v>
      </c>
      <c r="R9" s="21"/>
      <c r="S9" s="21"/>
    </row>
    <row r="10" spans="1:17" ht="15">
      <c r="A10" s="13"/>
      <c r="N10" s="839" t="s">
        <v>849</v>
      </c>
      <c r="O10" s="839"/>
      <c r="P10" s="839"/>
      <c r="Q10" s="839"/>
    </row>
    <row r="11" spans="1:17" ht="28.5" customHeight="1">
      <c r="A11" s="811" t="s">
        <v>2</v>
      </c>
      <c r="B11" s="811" t="s">
        <v>3</v>
      </c>
      <c r="C11" s="738" t="s">
        <v>847</v>
      </c>
      <c r="D11" s="738"/>
      <c r="E11" s="738"/>
      <c r="F11" s="738" t="s">
        <v>848</v>
      </c>
      <c r="G11" s="738"/>
      <c r="H11" s="738"/>
      <c r="I11" s="765" t="s">
        <v>363</v>
      </c>
      <c r="J11" s="766"/>
      <c r="K11" s="858"/>
      <c r="L11" s="765" t="s">
        <v>87</v>
      </c>
      <c r="M11" s="766"/>
      <c r="N11" s="858"/>
      <c r="O11" s="860" t="s">
        <v>854</v>
      </c>
      <c r="P11" s="861"/>
      <c r="Q11" s="862"/>
    </row>
    <row r="12" spans="1:17" ht="39.75" customHeight="1">
      <c r="A12" s="812"/>
      <c r="B12" s="812"/>
      <c r="C12" s="5" t="s">
        <v>106</v>
      </c>
      <c r="D12" s="5" t="s">
        <v>657</v>
      </c>
      <c r="E12" s="38" t="s">
        <v>15</v>
      </c>
      <c r="F12" s="5" t="s">
        <v>106</v>
      </c>
      <c r="G12" s="5" t="s">
        <v>658</v>
      </c>
      <c r="H12" s="38" t="s">
        <v>15</v>
      </c>
      <c r="I12" s="5" t="s">
        <v>106</v>
      </c>
      <c r="J12" s="5" t="s">
        <v>658</v>
      </c>
      <c r="K12" s="38" t="s">
        <v>15</v>
      </c>
      <c r="L12" s="5" t="s">
        <v>106</v>
      </c>
      <c r="M12" s="5" t="s">
        <v>658</v>
      </c>
      <c r="N12" s="38" t="s">
        <v>15</v>
      </c>
      <c r="O12" s="5" t="s">
        <v>224</v>
      </c>
      <c r="P12" s="5" t="s">
        <v>659</v>
      </c>
      <c r="Q12" s="5" t="s">
        <v>107</v>
      </c>
    </row>
    <row r="13" spans="1:17" s="69" customFormat="1" ht="12.75">
      <c r="A13" s="66">
        <v>1</v>
      </c>
      <c r="B13" s="66">
        <v>2</v>
      </c>
      <c r="C13" s="66">
        <v>3</v>
      </c>
      <c r="D13" s="66">
        <v>4</v>
      </c>
      <c r="E13" s="66">
        <v>5</v>
      </c>
      <c r="F13" s="66">
        <v>6</v>
      </c>
      <c r="G13" s="66">
        <v>7</v>
      </c>
      <c r="H13" s="66">
        <v>8</v>
      </c>
      <c r="I13" s="66">
        <v>9</v>
      </c>
      <c r="J13" s="66">
        <v>10</v>
      </c>
      <c r="K13" s="66">
        <v>11</v>
      </c>
      <c r="L13" s="66">
        <v>12</v>
      </c>
      <c r="M13" s="66">
        <v>13</v>
      </c>
      <c r="N13" s="66">
        <v>14</v>
      </c>
      <c r="O13" s="66">
        <v>15</v>
      </c>
      <c r="P13" s="66">
        <v>16</v>
      </c>
      <c r="Q13" s="66">
        <v>17</v>
      </c>
    </row>
    <row r="14" spans="1:25" ht="12">
      <c r="A14" s="152">
        <v>1</v>
      </c>
      <c r="B14" s="19" t="s">
        <v>746</v>
      </c>
      <c r="C14" s="514">
        <v>273.7</v>
      </c>
      <c r="D14" s="514">
        <v>30.41</v>
      </c>
      <c r="E14" s="462">
        <f>C14+D14</f>
        <v>304.11</v>
      </c>
      <c r="F14" s="463">
        <v>21.839999999999918</v>
      </c>
      <c r="G14" s="463">
        <v>2.950000000000003</v>
      </c>
      <c r="H14" s="463">
        <v>24.789999999999964</v>
      </c>
      <c r="I14" s="514">
        <v>273.7</v>
      </c>
      <c r="J14" s="514">
        <v>30.41</v>
      </c>
      <c r="K14" s="462">
        <f>I14+J14</f>
        <v>304.11</v>
      </c>
      <c r="L14" s="569">
        <v>278.79</v>
      </c>
      <c r="M14" s="462">
        <v>31.13</v>
      </c>
      <c r="N14" s="462">
        <f>L14+M14</f>
        <v>309.92</v>
      </c>
      <c r="O14" s="462">
        <f>F14+I14-L14</f>
        <v>16.749999999999886</v>
      </c>
      <c r="P14" s="462">
        <f>G14+J14-M14</f>
        <v>2.2300000000000004</v>
      </c>
      <c r="Q14" s="462">
        <f>H14+K14-N14</f>
        <v>18.97999999999996</v>
      </c>
      <c r="T14" s="527"/>
      <c r="U14" s="12"/>
      <c r="V14" s="12"/>
      <c r="W14" s="21"/>
      <c r="X14" s="445"/>
      <c r="Y14" s="445"/>
    </row>
    <row r="15" spans="1:25" ht="12">
      <c r="A15" s="152">
        <v>2</v>
      </c>
      <c r="B15" s="19" t="s">
        <v>747</v>
      </c>
      <c r="C15" s="514">
        <v>41.42</v>
      </c>
      <c r="D15" s="514">
        <v>4.6</v>
      </c>
      <c r="E15" s="462">
        <f aca="true" t="shared" si="0" ref="E15:E24">C15+D15</f>
        <v>46.02</v>
      </c>
      <c r="F15" s="463">
        <v>0.6899999999999977</v>
      </c>
      <c r="G15" s="463">
        <v>0.040000000000000036</v>
      </c>
      <c r="H15" s="463">
        <v>0.730000000000004</v>
      </c>
      <c r="I15" s="514">
        <v>41.42</v>
      </c>
      <c r="J15" s="514">
        <v>4.6</v>
      </c>
      <c r="K15" s="462">
        <f aca="true" t="shared" si="1" ref="K15:K24">I15+J15</f>
        <v>46.02</v>
      </c>
      <c r="L15" s="569">
        <v>40.39</v>
      </c>
      <c r="M15" s="462">
        <v>4.51</v>
      </c>
      <c r="N15" s="462">
        <f aca="true" t="shared" si="2" ref="N15:N25">L15+M15</f>
        <v>44.9</v>
      </c>
      <c r="O15" s="462">
        <f aca="true" t="shared" si="3" ref="O15:O25">F15+I15-L15</f>
        <v>1.7199999999999989</v>
      </c>
      <c r="P15" s="462">
        <f aca="true" t="shared" si="4" ref="P15:P25">G15+J15-M15</f>
        <v>0.1299999999999999</v>
      </c>
      <c r="Q15" s="462">
        <f aca="true" t="shared" si="5" ref="Q15:Q25">H15+K15-N15</f>
        <v>1.8500000000000085</v>
      </c>
      <c r="T15" s="527"/>
      <c r="U15" s="12"/>
      <c r="V15" s="12"/>
      <c r="W15" s="21"/>
      <c r="X15" s="445"/>
      <c r="Y15" s="445"/>
    </row>
    <row r="16" spans="1:25" ht="12">
      <c r="A16" s="152">
        <v>3</v>
      </c>
      <c r="B16" s="19" t="s">
        <v>748</v>
      </c>
      <c r="C16" s="514">
        <v>52.14</v>
      </c>
      <c r="D16" s="514">
        <v>5.79</v>
      </c>
      <c r="E16" s="462">
        <f t="shared" si="0"/>
        <v>57.93</v>
      </c>
      <c r="F16" s="463">
        <v>1.4300000000000068</v>
      </c>
      <c r="G16" s="463">
        <v>0.1900000000000004</v>
      </c>
      <c r="H16" s="463">
        <v>1.6200000000000045</v>
      </c>
      <c r="I16" s="514">
        <v>52.14</v>
      </c>
      <c r="J16" s="514">
        <v>5.79</v>
      </c>
      <c r="K16" s="462">
        <f t="shared" si="1"/>
        <v>57.93</v>
      </c>
      <c r="L16" s="569">
        <v>50.84</v>
      </c>
      <c r="M16" s="462">
        <v>5.68</v>
      </c>
      <c r="N16" s="462">
        <f t="shared" si="2"/>
        <v>56.52</v>
      </c>
      <c r="O16" s="462">
        <f t="shared" si="3"/>
        <v>2.730000000000004</v>
      </c>
      <c r="P16" s="462">
        <f t="shared" si="4"/>
        <v>0.3000000000000007</v>
      </c>
      <c r="Q16" s="462">
        <f t="shared" si="5"/>
        <v>3.030000000000001</v>
      </c>
      <c r="T16" s="527"/>
      <c r="U16" s="12"/>
      <c r="V16" s="12"/>
      <c r="W16" s="21"/>
      <c r="X16" s="445"/>
      <c r="Y16" s="445"/>
    </row>
    <row r="17" spans="1:25" s="587" customFormat="1" ht="12">
      <c r="A17" s="583">
        <v>4</v>
      </c>
      <c r="B17" s="584" t="s">
        <v>749</v>
      </c>
      <c r="C17" s="543">
        <v>32.42</v>
      </c>
      <c r="D17" s="543">
        <v>3.6</v>
      </c>
      <c r="E17" s="585">
        <f t="shared" si="0"/>
        <v>36.02</v>
      </c>
      <c r="F17" s="585">
        <v>-3.4100000000000037</v>
      </c>
      <c r="G17" s="585">
        <v>-0.4500000000000002</v>
      </c>
      <c r="H17" s="585">
        <v>-3.860000000000003</v>
      </c>
      <c r="I17" s="543">
        <v>32.42</v>
      </c>
      <c r="J17" s="543">
        <v>3.6</v>
      </c>
      <c r="K17" s="585">
        <f t="shared" si="1"/>
        <v>36.02</v>
      </c>
      <c r="L17" s="586">
        <v>27.25</v>
      </c>
      <c r="M17" s="585">
        <v>3.04</v>
      </c>
      <c r="N17" s="585">
        <f t="shared" si="2"/>
        <v>30.29</v>
      </c>
      <c r="O17" s="462">
        <f t="shared" si="3"/>
        <v>1.759999999999998</v>
      </c>
      <c r="P17" s="462">
        <f t="shared" si="4"/>
        <v>0.10999999999999988</v>
      </c>
      <c r="Q17" s="585">
        <f t="shared" si="5"/>
        <v>1.8699999999999974</v>
      </c>
      <c r="T17" s="527"/>
      <c r="U17" s="666"/>
      <c r="V17" s="666"/>
      <c r="W17" s="444"/>
      <c r="X17" s="667"/>
      <c r="Y17" s="667"/>
    </row>
    <row r="18" spans="1:25" ht="12">
      <c r="A18" s="152">
        <v>5</v>
      </c>
      <c r="B18" s="19" t="s">
        <v>750</v>
      </c>
      <c r="C18" s="514">
        <v>68.42</v>
      </c>
      <c r="D18" s="514">
        <v>7.6</v>
      </c>
      <c r="E18" s="462">
        <f t="shared" si="0"/>
        <v>76.02</v>
      </c>
      <c r="F18" s="463">
        <v>0.779999999999994</v>
      </c>
      <c r="G18" s="463">
        <v>0.10999999999999943</v>
      </c>
      <c r="H18" s="463">
        <v>0.8900000000000006</v>
      </c>
      <c r="I18" s="514">
        <v>68.42</v>
      </c>
      <c r="J18" s="514">
        <v>7.6</v>
      </c>
      <c r="K18" s="462">
        <f t="shared" si="1"/>
        <v>76.02</v>
      </c>
      <c r="L18" s="569">
        <v>66.71</v>
      </c>
      <c r="M18" s="462">
        <v>7.45</v>
      </c>
      <c r="N18" s="462">
        <f t="shared" si="2"/>
        <v>74.16</v>
      </c>
      <c r="O18" s="462">
        <f t="shared" si="3"/>
        <v>2.489999999999995</v>
      </c>
      <c r="P18" s="462">
        <f t="shared" si="4"/>
        <v>0.2599999999999989</v>
      </c>
      <c r="Q18" s="462">
        <f t="shared" si="5"/>
        <v>2.75</v>
      </c>
      <c r="T18" s="527"/>
      <c r="U18" s="12"/>
      <c r="V18" s="12"/>
      <c r="W18" s="21"/>
      <c r="X18" s="445"/>
      <c r="Y18" s="445"/>
    </row>
    <row r="19" spans="1:25" ht="12">
      <c r="A19" s="152">
        <v>6</v>
      </c>
      <c r="B19" s="19" t="s">
        <v>751</v>
      </c>
      <c r="C19" s="514">
        <v>181.05</v>
      </c>
      <c r="D19" s="514">
        <v>20.12</v>
      </c>
      <c r="E19" s="462">
        <f t="shared" si="0"/>
        <v>201.17000000000002</v>
      </c>
      <c r="F19" s="463">
        <v>8.550000000000011</v>
      </c>
      <c r="G19" s="463">
        <v>1.3000000000000007</v>
      </c>
      <c r="H19" s="463">
        <v>9.850000000000023</v>
      </c>
      <c r="I19" s="514">
        <v>181.05</v>
      </c>
      <c r="J19" s="514">
        <v>20.12</v>
      </c>
      <c r="K19" s="462">
        <f t="shared" si="1"/>
        <v>201.17000000000002</v>
      </c>
      <c r="L19" s="569">
        <v>182.39</v>
      </c>
      <c r="M19" s="462">
        <v>20.37</v>
      </c>
      <c r="N19" s="462">
        <f t="shared" si="2"/>
        <v>202.76</v>
      </c>
      <c r="O19" s="462">
        <f t="shared" si="3"/>
        <v>7.210000000000036</v>
      </c>
      <c r="P19" s="462">
        <f t="shared" si="4"/>
        <v>1.0500000000000007</v>
      </c>
      <c r="Q19" s="462">
        <f t="shared" si="5"/>
        <v>8.260000000000048</v>
      </c>
      <c r="T19" s="527"/>
      <c r="U19" s="12"/>
      <c r="V19" s="12"/>
      <c r="W19" s="21"/>
      <c r="X19" s="445"/>
      <c r="Y19" s="445"/>
    </row>
    <row r="20" spans="1:25" ht="12">
      <c r="A20" s="152">
        <v>7</v>
      </c>
      <c r="B20" s="19" t="s">
        <v>752</v>
      </c>
      <c r="C20" s="514">
        <v>66.59</v>
      </c>
      <c r="D20" s="514">
        <v>7.4</v>
      </c>
      <c r="E20" s="462">
        <f t="shared" si="0"/>
        <v>73.99000000000001</v>
      </c>
      <c r="F20" s="463">
        <v>-2.1700000000000017</v>
      </c>
      <c r="G20" s="463">
        <v>-0.22000000000000064</v>
      </c>
      <c r="H20" s="463">
        <v>-2.3900000000000006</v>
      </c>
      <c r="I20" s="514">
        <v>66.59</v>
      </c>
      <c r="J20" s="514">
        <v>7.4</v>
      </c>
      <c r="K20" s="462">
        <f t="shared" si="1"/>
        <v>73.99000000000001</v>
      </c>
      <c r="L20" s="569">
        <v>61.02</v>
      </c>
      <c r="M20" s="462">
        <v>6.81</v>
      </c>
      <c r="N20" s="462">
        <f t="shared" si="2"/>
        <v>67.83</v>
      </c>
      <c r="O20" s="462">
        <f t="shared" si="3"/>
        <v>3.3999999999999986</v>
      </c>
      <c r="P20" s="462">
        <f t="shared" si="4"/>
        <v>0.3700000000000001</v>
      </c>
      <c r="Q20" s="462">
        <f t="shared" si="5"/>
        <v>3.7700000000000102</v>
      </c>
      <c r="T20" s="527"/>
      <c r="U20" s="12"/>
      <c r="V20" s="12"/>
      <c r="W20" s="21"/>
      <c r="X20" s="445"/>
      <c r="Y20" s="445"/>
    </row>
    <row r="21" spans="1:25" ht="12">
      <c r="A21" s="152">
        <v>8</v>
      </c>
      <c r="B21" s="19" t="s">
        <v>753</v>
      </c>
      <c r="C21" s="514">
        <v>81.37</v>
      </c>
      <c r="D21" s="514">
        <v>9.04</v>
      </c>
      <c r="E21" s="462">
        <f t="shared" si="0"/>
        <v>90.41</v>
      </c>
      <c r="F21" s="463">
        <v>3.839999999999989</v>
      </c>
      <c r="G21" s="463">
        <v>0.47999999999999865</v>
      </c>
      <c r="H21" s="463">
        <v>4.319999999999993</v>
      </c>
      <c r="I21" s="514">
        <v>81.37</v>
      </c>
      <c r="J21" s="514">
        <v>9.04</v>
      </c>
      <c r="K21" s="462">
        <f t="shared" si="1"/>
        <v>90.41</v>
      </c>
      <c r="L21" s="569">
        <v>79.34</v>
      </c>
      <c r="M21" s="462">
        <v>8.86</v>
      </c>
      <c r="N21" s="462">
        <f t="shared" si="2"/>
        <v>88.2</v>
      </c>
      <c r="O21" s="462">
        <f t="shared" si="3"/>
        <v>5.86999999999999</v>
      </c>
      <c r="P21" s="462">
        <f t="shared" si="4"/>
        <v>0.6599999999999984</v>
      </c>
      <c r="Q21" s="462">
        <f t="shared" si="5"/>
        <v>6.529999999999987</v>
      </c>
      <c r="T21" s="527"/>
      <c r="U21" s="12"/>
      <c r="V21" s="12"/>
      <c r="W21" s="21"/>
      <c r="X21" s="445"/>
      <c r="Y21" s="445"/>
    </row>
    <row r="22" spans="1:25" s="587" customFormat="1" ht="12">
      <c r="A22" s="583">
        <v>9</v>
      </c>
      <c r="B22" s="584" t="s">
        <v>754</v>
      </c>
      <c r="C22" s="543">
        <v>138.87</v>
      </c>
      <c r="D22" s="543">
        <v>15.53</v>
      </c>
      <c r="E22" s="585">
        <f t="shared" si="0"/>
        <v>154.4</v>
      </c>
      <c r="F22" s="585">
        <v>-1.8300000000000125</v>
      </c>
      <c r="G22" s="585">
        <v>-0.02000000000000135</v>
      </c>
      <c r="H22" s="585">
        <v>-1.8500000000000227</v>
      </c>
      <c r="I22" s="543">
        <v>138.87</v>
      </c>
      <c r="J22" s="543">
        <v>15.53</v>
      </c>
      <c r="K22" s="585">
        <f t="shared" si="1"/>
        <v>154.4</v>
      </c>
      <c r="L22" s="586">
        <v>128.81</v>
      </c>
      <c r="M22" s="585">
        <v>14.38</v>
      </c>
      <c r="N22" s="585">
        <f t="shared" si="2"/>
        <v>143.19</v>
      </c>
      <c r="O22" s="462">
        <f t="shared" si="3"/>
        <v>8.22999999999999</v>
      </c>
      <c r="P22" s="462">
        <f t="shared" si="4"/>
        <v>1.1299999999999972</v>
      </c>
      <c r="Q22" s="585">
        <f t="shared" si="5"/>
        <v>9.359999999999985</v>
      </c>
      <c r="T22" s="527"/>
      <c r="U22" s="666"/>
      <c r="V22" s="666"/>
      <c r="W22" s="444"/>
      <c r="X22" s="667"/>
      <c r="Y22" s="667"/>
    </row>
    <row r="23" spans="1:25" ht="12">
      <c r="A23" s="152">
        <v>10</v>
      </c>
      <c r="B23" s="19" t="s">
        <v>755</v>
      </c>
      <c r="C23" s="514">
        <v>49.06</v>
      </c>
      <c r="D23" s="543">
        <v>5.45</v>
      </c>
      <c r="E23" s="462">
        <f t="shared" si="0"/>
        <v>54.510000000000005</v>
      </c>
      <c r="F23" s="463">
        <v>-5.400000000000006</v>
      </c>
      <c r="G23" s="463">
        <v>-0.6300000000000008</v>
      </c>
      <c r="H23" s="463">
        <v>-6.030000000000001</v>
      </c>
      <c r="I23" s="514">
        <v>49.06</v>
      </c>
      <c r="J23" s="543">
        <v>5.45</v>
      </c>
      <c r="K23" s="462">
        <f t="shared" si="1"/>
        <v>54.510000000000005</v>
      </c>
      <c r="L23" s="569">
        <v>39.06</v>
      </c>
      <c r="M23" s="462">
        <v>4.36</v>
      </c>
      <c r="N23" s="462">
        <f t="shared" si="2"/>
        <v>43.42</v>
      </c>
      <c r="O23" s="462">
        <f t="shared" si="3"/>
        <v>4.599999999999994</v>
      </c>
      <c r="P23" s="462">
        <f t="shared" si="4"/>
        <v>0.4599999999999991</v>
      </c>
      <c r="Q23" s="462">
        <f t="shared" si="5"/>
        <v>5.060000000000002</v>
      </c>
      <c r="T23" s="527"/>
      <c r="U23" s="12"/>
      <c r="V23" s="12"/>
      <c r="W23" s="21"/>
      <c r="X23" s="445"/>
      <c r="Y23" s="445"/>
    </row>
    <row r="24" spans="1:25" ht="12">
      <c r="A24" s="152">
        <v>11</v>
      </c>
      <c r="B24" s="19" t="s">
        <v>756</v>
      </c>
      <c r="C24" s="514">
        <v>67.04</v>
      </c>
      <c r="D24" s="543">
        <v>7.48</v>
      </c>
      <c r="E24" s="462">
        <f t="shared" si="0"/>
        <v>74.52000000000001</v>
      </c>
      <c r="F24" s="463">
        <v>15.269999999999982</v>
      </c>
      <c r="G24" s="463">
        <v>1.7400000000000002</v>
      </c>
      <c r="H24" s="463">
        <v>17.010000000000005</v>
      </c>
      <c r="I24" s="514">
        <v>67.04</v>
      </c>
      <c r="J24" s="543">
        <v>7.48</v>
      </c>
      <c r="K24" s="462">
        <f t="shared" si="1"/>
        <v>74.52000000000001</v>
      </c>
      <c r="L24" s="569">
        <v>71.21</v>
      </c>
      <c r="M24" s="462">
        <v>7.95</v>
      </c>
      <c r="N24" s="462">
        <f t="shared" si="2"/>
        <v>79.16</v>
      </c>
      <c r="O24" s="462">
        <f t="shared" si="3"/>
        <v>11.099999999999994</v>
      </c>
      <c r="P24" s="462">
        <f t="shared" si="4"/>
        <v>1.2700000000000005</v>
      </c>
      <c r="Q24" s="462">
        <f t="shared" si="5"/>
        <v>12.370000000000019</v>
      </c>
      <c r="T24" s="527"/>
      <c r="U24" s="12"/>
      <c r="V24" s="12"/>
      <c r="W24" s="21"/>
      <c r="X24" s="445"/>
      <c r="Y24" s="445"/>
    </row>
    <row r="25" spans="1:25" ht="12.75">
      <c r="A25" s="701" t="s">
        <v>15</v>
      </c>
      <c r="B25" s="703"/>
      <c r="C25" s="424">
        <f>SUM(C14:C24)</f>
        <v>1052.0800000000002</v>
      </c>
      <c r="D25" s="424">
        <f>SUM(D14:D24)</f>
        <v>117.02000000000001</v>
      </c>
      <c r="E25" s="465">
        <f>SUM(E14:E24)</f>
        <v>1169.1</v>
      </c>
      <c r="F25" s="466">
        <v>39.589999999999876</v>
      </c>
      <c r="G25" s="466">
        <v>5.489999999999995</v>
      </c>
      <c r="H25" s="466">
        <v>45.069999999999936</v>
      </c>
      <c r="I25" s="424">
        <f>SUM(I14:I24)</f>
        <v>1052.0800000000002</v>
      </c>
      <c r="J25" s="424">
        <f>SUM(J14:J24)</f>
        <v>117.02000000000001</v>
      </c>
      <c r="K25" s="465">
        <f>SUM(K14:K24)</f>
        <v>1169.1</v>
      </c>
      <c r="L25" s="465">
        <f>SUM(L14:L24)</f>
        <v>1025.81</v>
      </c>
      <c r="M25" s="465">
        <f>SUM(M14:M24)</f>
        <v>114.54</v>
      </c>
      <c r="N25" s="464">
        <f t="shared" si="2"/>
        <v>1140.35</v>
      </c>
      <c r="O25" s="464">
        <f t="shared" si="3"/>
        <v>65.86000000000013</v>
      </c>
      <c r="P25" s="464">
        <f t="shared" si="4"/>
        <v>7.969999999999999</v>
      </c>
      <c r="Q25" s="464">
        <f t="shared" si="5"/>
        <v>73.81999999999994</v>
      </c>
      <c r="T25" s="30"/>
      <c r="U25" s="445"/>
      <c r="V25" s="21"/>
      <c r="W25" s="21"/>
      <c r="X25" s="445"/>
      <c r="Y25" s="445"/>
    </row>
    <row r="26" spans="1:25" ht="12.75">
      <c r="A26" s="11"/>
      <c r="B26" s="30"/>
      <c r="C26" s="30"/>
      <c r="D26" s="30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T26" s="21"/>
      <c r="U26" s="21"/>
      <c r="V26" s="21"/>
      <c r="W26" s="21"/>
      <c r="X26" s="21"/>
      <c r="Y26" s="21"/>
    </row>
    <row r="27" spans="1:25" ht="14.25" customHeight="1">
      <c r="A27" s="859" t="s">
        <v>660</v>
      </c>
      <c r="B27" s="859"/>
      <c r="C27" s="859"/>
      <c r="D27" s="859"/>
      <c r="E27" s="859"/>
      <c r="F27" s="859"/>
      <c r="G27" s="859"/>
      <c r="H27" s="859"/>
      <c r="I27" s="859"/>
      <c r="J27" s="859"/>
      <c r="K27" s="859"/>
      <c r="L27" s="859"/>
      <c r="M27" s="859"/>
      <c r="N27" s="859"/>
      <c r="O27" s="859"/>
      <c r="P27" s="859"/>
      <c r="Q27" s="859"/>
      <c r="T27" s="21"/>
      <c r="U27" s="21"/>
      <c r="V27" s="21"/>
      <c r="W27" s="21"/>
      <c r="X27" s="21"/>
      <c r="Y27" s="21"/>
    </row>
    <row r="28" spans="1:25" ht="15.75" customHeight="1">
      <c r="A28" s="34"/>
      <c r="B28" s="41"/>
      <c r="C28" s="41"/>
      <c r="D28" s="41"/>
      <c r="E28" s="24"/>
      <c r="F28" s="24"/>
      <c r="G28" s="24"/>
      <c r="H28" s="41"/>
      <c r="I28" s="41"/>
      <c r="J28" s="41"/>
      <c r="K28" s="41"/>
      <c r="L28" s="41"/>
      <c r="M28" s="41"/>
      <c r="N28" s="41"/>
      <c r="P28" s="41"/>
      <c r="Q28" s="41"/>
      <c r="T28" s="21"/>
      <c r="U28" s="21"/>
      <c r="V28" s="21"/>
      <c r="W28" s="21"/>
      <c r="X28" s="21"/>
      <c r="Y28" s="21"/>
    </row>
    <row r="29" spans="1:17" ht="15.75" customHeight="1">
      <c r="A29" s="14" t="s">
        <v>11</v>
      </c>
      <c r="B29" s="14"/>
      <c r="C29" s="14"/>
      <c r="D29" s="14"/>
      <c r="E29" s="163"/>
      <c r="F29" s="561"/>
      <c r="G29" s="163"/>
      <c r="H29" s="14"/>
      <c r="I29" s="14"/>
      <c r="J29" s="14"/>
      <c r="K29" s="14"/>
      <c r="L29" s="14"/>
      <c r="M29" s="14"/>
      <c r="P29" s="84"/>
      <c r="Q29" s="84"/>
    </row>
    <row r="30" spans="1:17" ht="15.75" customHeight="1">
      <c r="A30" s="14"/>
      <c r="B30" s="14"/>
      <c r="C30" s="14"/>
      <c r="D30" s="14"/>
      <c r="E30" s="163"/>
      <c r="F30" s="561"/>
      <c r="G30" s="163"/>
      <c r="H30" s="14"/>
      <c r="I30" s="14"/>
      <c r="J30" s="14"/>
      <c r="K30" s="14"/>
      <c r="L30" s="14"/>
      <c r="M30" s="14"/>
      <c r="P30" s="84"/>
      <c r="Q30" s="84"/>
    </row>
    <row r="31" spans="1:17" ht="15.75" customHeight="1">
      <c r="A31" s="14"/>
      <c r="B31" s="14"/>
      <c r="C31" s="14"/>
      <c r="D31" s="14"/>
      <c r="E31" s="163"/>
      <c r="F31" s="561"/>
      <c r="G31" s="163"/>
      <c r="H31" s="14"/>
      <c r="I31" s="14"/>
      <c r="J31" s="14"/>
      <c r="K31" s="14"/>
      <c r="L31" s="14"/>
      <c r="M31" s="14"/>
      <c r="P31" s="84"/>
      <c r="Q31" s="84"/>
    </row>
    <row r="32" spans="1:21" ht="12.75" customHeight="1">
      <c r="A32" s="84"/>
      <c r="B32" s="84"/>
      <c r="C32" s="84"/>
      <c r="D32" s="84"/>
      <c r="E32" s="563"/>
      <c r="F32" s="562"/>
      <c r="G32" s="563"/>
      <c r="H32" s="84"/>
      <c r="I32" s="84"/>
      <c r="J32" s="84"/>
      <c r="K32" s="84"/>
      <c r="L32" s="84"/>
      <c r="M32" s="84"/>
      <c r="N32" s="84"/>
      <c r="O32" s="84"/>
      <c r="P32" s="84"/>
      <c r="Q32" s="84"/>
      <c r="U32" s="524"/>
    </row>
    <row r="33" spans="1:17" ht="12.75" customHeight="1">
      <c r="A33" s="84"/>
      <c r="B33" s="84"/>
      <c r="C33" s="84"/>
      <c r="D33" s="84"/>
      <c r="E33" s="84"/>
      <c r="F33" s="84"/>
      <c r="G33" s="84"/>
      <c r="H33" s="84"/>
      <c r="I33" s="84"/>
      <c r="J33" s="84"/>
      <c r="K33" s="84"/>
      <c r="L33" s="757" t="s">
        <v>758</v>
      </c>
      <c r="M33" s="757"/>
      <c r="N33" s="757"/>
      <c r="O33" s="757"/>
      <c r="P33" s="757"/>
      <c r="Q33" s="84"/>
    </row>
    <row r="34" spans="1:18" ht="13.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305" t="s">
        <v>759</v>
      </c>
      <c r="N34" s="305"/>
      <c r="O34" s="305"/>
      <c r="P34" s="305"/>
      <c r="Q34" s="35"/>
      <c r="R34" s="35"/>
    </row>
    <row r="37" spans="3:19" ht="12">
      <c r="C37" s="511"/>
      <c r="D37" s="511"/>
      <c r="E37" s="445"/>
      <c r="F37" s="668"/>
      <c r="G37" s="668"/>
      <c r="H37" s="668"/>
      <c r="I37" s="511"/>
      <c r="J37" s="511"/>
      <c r="K37" s="445"/>
      <c r="L37" s="445"/>
      <c r="M37" s="445"/>
      <c r="N37" s="445"/>
      <c r="O37" s="445"/>
      <c r="P37" s="445"/>
      <c r="Q37" s="445"/>
      <c r="R37" s="21"/>
      <c r="S37" s="21"/>
    </row>
    <row r="38" spans="3:19" ht="12">
      <c r="C38" s="511"/>
      <c r="D38" s="511"/>
      <c r="E38" s="669"/>
      <c r="F38" s="670"/>
      <c r="G38" s="670"/>
      <c r="H38" s="670"/>
      <c r="I38" s="511"/>
      <c r="J38" s="511"/>
      <c r="K38" s="669"/>
      <c r="L38" s="669"/>
      <c r="M38" s="669"/>
      <c r="N38" s="669"/>
      <c r="O38" s="445"/>
      <c r="P38" s="445"/>
      <c r="Q38" s="445"/>
      <c r="R38" s="21"/>
      <c r="S38" s="21"/>
    </row>
    <row r="39" spans="3:19" ht="12">
      <c r="C39" s="445"/>
      <c r="D39" s="445"/>
      <c r="E39" s="445"/>
      <c r="F39" s="445"/>
      <c r="G39" s="445"/>
      <c r="H39" s="445"/>
      <c r="I39" s="445"/>
      <c r="J39" s="445"/>
      <c r="K39" s="445"/>
      <c r="L39" s="445"/>
      <c r="M39" s="445"/>
      <c r="N39" s="445"/>
      <c r="O39" s="445"/>
      <c r="P39" s="445"/>
      <c r="Q39" s="445"/>
      <c r="R39" s="21"/>
      <c r="S39" s="21"/>
    </row>
    <row r="40" spans="3:19" ht="12"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</row>
    <row r="41" spans="3:19" ht="12">
      <c r="C41" s="21"/>
      <c r="D41" s="21"/>
      <c r="E41" s="21"/>
      <c r="F41" s="21"/>
      <c r="G41" s="445"/>
      <c r="H41" s="21"/>
      <c r="I41" s="21"/>
      <c r="J41" s="21"/>
      <c r="K41" s="21"/>
      <c r="L41" s="21"/>
      <c r="M41" s="21"/>
      <c r="N41" s="445"/>
      <c r="O41" s="21"/>
      <c r="P41" s="21"/>
      <c r="Q41" s="21"/>
      <c r="R41" s="21"/>
      <c r="S41" s="21"/>
    </row>
  </sheetData>
  <sheetProtection/>
  <mergeCells count="16">
    <mergeCell ref="P1:Q1"/>
    <mergeCell ref="A2:Q2"/>
    <mergeCell ref="A3:Q3"/>
    <mergeCell ref="N10:Q10"/>
    <mergeCell ref="A6:Q6"/>
    <mergeCell ref="A11:A12"/>
    <mergeCell ref="B11:B12"/>
    <mergeCell ref="I11:K11"/>
    <mergeCell ref="A9:B9"/>
    <mergeCell ref="O11:Q11"/>
    <mergeCell ref="L11:N11"/>
    <mergeCell ref="C11:E11"/>
    <mergeCell ref="F11:H11"/>
    <mergeCell ref="A27:Q27"/>
    <mergeCell ref="L33:P33"/>
    <mergeCell ref="A25:B25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80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3"/>
  <sheetViews>
    <sheetView view="pageBreakPreview" zoomScale="90" zoomScaleSheetLayoutView="90" zoomScalePageLayoutView="0" workbookViewId="0" topLeftCell="D4">
      <selection activeCell="C38" sqref="C38"/>
    </sheetView>
  </sheetViews>
  <sheetFormatPr defaultColWidth="9.140625" defaultRowHeight="12.75"/>
  <cols>
    <col min="1" max="1" width="7.421875" style="15" customWidth="1"/>
    <col min="2" max="2" width="17.140625" style="15" customWidth="1"/>
    <col min="3" max="3" width="8.7109375" style="15" customWidth="1"/>
    <col min="4" max="4" width="8.140625" style="15" customWidth="1"/>
    <col min="5" max="5" width="10.00390625" style="15" customWidth="1"/>
    <col min="6" max="7" width="7.28125" style="15" customWidth="1"/>
    <col min="8" max="8" width="8.140625" style="15" customWidth="1"/>
    <col min="9" max="9" width="9.28125" style="15" customWidth="1"/>
    <col min="10" max="10" width="10.00390625" style="15" customWidth="1"/>
    <col min="11" max="11" width="8.421875" style="15" customWidth="1"/>
    <col min="12" max="12" width="8.7109375" style="15" customWidth="1"/>
    <col min="13" max="13" width="7.8515625" style="15" customWidth="1"/>
    <col min="14" max="14" width="7.140625" style="15" customWidth="1"/>
    <col min="15" max="15" width="12.421875" style="15" customWidth="1"/>
    <col min="16" max="16" width="13.140625" style="15" customWidth="1"/>
    <col min="17" max="17" width="12.8515625" style="15" customWidth="1"/>
    <col min="18" max="18" width="9.140625" style="15" customWidth="1"/>
    <col min="19" max="19" width="7.28125" style="15" customWidth="1"/>
    <col min="20" max="21" width="6.140625" style="15" customWidth="1"/>
    <col min="22" max="22" width="5.7109375" style="15" customWidth="1"/>
    <col min="23" max="23" width="7.7109375" style="15" customWidth="1"/>
    <col min="24" max="24" width="6.8515625" style="15" customWidth="1"/>
    <col min="25" max="25" width="6.57421875" style="15" customWidth="1"/>
    <col min="26" max="27" width="5.421875" style="15" customWidth="1"/>
    <col min="28" max="28" width="5.28125" style="15" customWidth="1"/>
    <col min="29" max="29" width="7.140625" style="15" customWidth="1"/>
    <col min="30" max="30" width="6.140625" style="15" customWidth="1"/>
    <col min="31" max="32" width="7.28125" style="15" customWidth="1"/>
    <col min="33" max="16384" width="9.140625" style="15" customWidth="1"/>
  </cols>
  <sheetData>
    <row r="1" spans="8:21" ht="15">
      <c r="H1" s="35"/>
      <c r="I1" s="35"/>
      <c r="J1" s="35"/>
      <c r="K1" s="35"/>
      <c r="L1" s="35"/>
      <c r="M1" s="35"/>
      <c r="N1" s="35"/>
      <c r="O1" s="35"/>
      <c r="P1" s="813" t="s">
        <v>86</v>
      </c>
      <c r="Q1" s="813"/>
      <c r="R1" s="814"/>
      <c r="T1" s="42"/>
      <c r="U1" s="42"/>
    </row>
    <row r="2" spans="1:21" ht="15">
      <c r="A2" s="815" t="s">
        <v>0</v>
      </c>
      <c r="B2" s="815"/>
      <c r="C2" s="815"/>
      <c r="D2" s="815"/>
      <c r="E2" s="815"/>
      <c r="F2" s="815"/>
      <c r="G2" s="815"/>
      <c r="H2" s="815"/>
      <c r="I2" s="815"/>
      <c r="J2" s="815"/>
      <c r="K2" s="815"/>
      <c r="L2" s="815"/>
      <c r="M2" s="815"/>
      <c r="N2" s="815"/>
      <c r="O2" s="815"/>
      <c r="P2" s="815"/>
      <c r="Q2" s="815"/>
      <c r="R2" s="814"/>
      <c r="S2" s="44"/>
      <c r="T2" s="44"/>
      <c r="U2" s="44"/>
    </row>
    <row r="3" spans="1:21" ht="19.5">
      <c r="A3" s="748" t="s">
        <v>790</v>
      </c>
      <c r="B3" s="748"/>
      <c r="C3" s="748"/>
      <c r="D3" s="748"/>
      <c r="E3" s="748"/>
      <c r="F3" s="748"/>
      <c r="G3" s="748"/>
      <c r="H3" s="748"/>
      <c r="I3" s="748"/>
      <c r="J3" s="748"/>
      <c r="K3" s="748"/>
      <c r="L3" s="748"/>
      <c r="M3" s="748"/>
      <c r="N3" s="748"/>
      <c r="O3" s="748"/>
      <c r="P3" s="748"/>
      <c r="Q3" s="748"/>
      <c r="R3" s="814"/>
      <c r="S3" s="43"/>
      <c r="T3" s="43"/>
      <c r="U3" s="43"/>
    </row>
    <row r="4" ht="10.5" customHeight="1">
      <c r="R4" s="814"/>
    </row>
    <row r="5" spans="1:18" ht="9" customHeight="1">
      <c r="A5" s="24"/>
      <c r="B5" s="24"/>
      <c r="C5" s="24"/>
      <c r="D5" s="24"/>
      <c r="E5" s="23"/>
      <c r="F5" s="23"/>
      <c r="G5" s="23"/>
      <c r="H5" s="23"/>
      <c r="I5" s="23"/>
      <c r="J5" s="23"/>
      <c r="K5" s="23"/>
      <c r="L5" s="23"/>
      <c r="M5" s="23"/>
      <c r="N5" s="24"/>
      <c r="O5" s="24"/>
      <c r="P5" s="23"/>
      <c r="Q5" s="21"/>
      <c r="R5" s="814"/>
    </row>
    <row r="6" spans="2:18" ht="18" customHeight="1">
      <c r="B6" s="116"/>
      <c r="C6" s="116"/>
      <c r="D6" s="749" t="s">
        <v>811</v>
      </c>
      <c r="E6" s="749"/>
      <c r="F6" s="749"/>
      <c r="G6" s="749"/>
      <c r="H6" s="749"/>
      <c r="I6" s="749"/>
      <c r="J6" s="749"/>
      <c r="K6" s="749"/>
      <c r="L6" s="749"/>
      <c r="M6" s="749"/>
      <c r="N6" s="749"/>
      <c r="O6" s="749"/>
      <c r="R6" s="814"/>
    </row>
    <row r="7" ht="5.25" customHeight="1">
      <c r="R7" s="814"/>
    </row>
    <row r="8" spans="1:18" ht="12.75">
      <c r="A8" s="750" t="s">
        <v>780</v>
      </c>
      <c r="B8" s="750"/>
      <c r="Q8" s="32" t="s">
        <v>19</v>
      </c>
      <c r="R8" s="814"/>
    </row>
    <row r="9" spans="1:19" ht="15">
      <c r="A9" s="13"/>
      <c r="N9" s="839" t="s">
        <v>849</v>
      </c>
      <c r="O9" s="839"/>
      <c r="P9" s="839"/>
      <c r="Q9" s="839"/>
      <c r="R9" s="814"/>
      <c r="S9" s="21"/>
    </row>
    <row r="10" spans="1:18" ht="36.75" customHeight="1">
      <c r="A10" s="811" t="s">
        <v>2</v>
      </c>
      <c r="B10" s="811" t="s">
        <v>3</v>
      </c>
      <c r="C10" s="738" t="s">
        <v>851</v>
      </c>
      <c r="D10" s="738"/>
      <c r="E10" s="738"/>
      <c r="F10" s="738" t="s">
        <v>852</v>
      </c>
      <c r="G10" s="738"/>
      <c r="H10" s="738"/>
      <c r="I10" s="765" t="s">
        <v>363</v>
      </c>
      <c r="J10" s="766"/>
      <c r="K10" s="858"/>
      <c r="L10" s="765" t="s">
        <v>87</v>
      </c>
      <c r="M10" s="766"/>
      <c r="N10" s="858"/>
      <c r="O10" s="860" t="s">
        <v>853</v>
      </c>
      <c r="P10" s="861"/>
      <c r="Q10" s="862"/>
      <c r="R10" s="814"/>
    </row>
    <row r="11" spans="1:17" ht="39.75" customHeight="1">
      <c r="A11" s="812"/>
      <c r="B11" s="812"/>
      <c r="C11" s="5" t="s">
        <v>106</v>
      </c>
      <c r="D11" s="5" t="s">
        <v>657</v>
      </c>
      <c r="E11" s="38" t="s">
        <v>15</v>
      </c>
      <c r="F11" s="5" t="s">
        <v>106</v>
      </c>
      <c r="G11" s="5" t="s">
        <v>658</v>
      </c>
      <c r="H11" s="38" t="s">
        <v>15</v>
      </c>
      <c r="I11" s="5" t="s">
        <v>106</v>
      </c>
      <c r="J11" s="5" t="s">
        <v>658</v>
      </c>
      <c r="K11" s="38" t="s">
        <v>15</v>
      </c>
      <c r="L11" s="5" t="s">
        <v>106</v>
      </c>
      <c r="M11" s="5" t="s">
        <v>658</v>
      </c>
      <c r="N11" s="38" t="s">
        <v>15</v>
      </c>
      <c r="O11" s="5" t="s">
        <v>855</v>
      </c>
      <c r="P11" s="5" t="s">
        <v>659</v>
      </c>
      <c r="Q11" s="5" t="s">
        <v>107</v>
      </c>
    </row>
    <row r="12" spans="1:17" s="69" customFormat="1" ht="12.75">
      <c r="A12" s="66">
        <v>1</v>
      </c>
      <c r="B12" s="66">
        <v>2</v>
      </c>
      <c r="C12" s="66">
        <v>3</v>
      </c>
      <c r="D12" s="66">
        <v>4</v>
      </c>
      <c r="E12" s="66">
        <v>5</v>
      </c>
      <c r="F12" s="66">
        <v>6</v>
      </c>
      <c r="G12" s="66">
        <v>7</v>
      </c>
      <c r="H12" s="66">
        <v>8</v>
      </c>
      <c r="I12" s="66">
        <v>9</v>
      </c>
      <c r="J12" s="66">
        <v>10</v>
      </c>
      <c r="K12" s="66">
        <v>11</v>
      </c>
      <c r="L12" s="66">
        <v>12</v>
      </c>
      <c r="M12" s="66">
        <v>13</v>
      </c>
      <c r="N12" s="66">
        <v>14</v>
      </c>
      <c r="O12" s="66">
        <v>15</v>
      </c>
      <c r="P12" s="66">
        <v>16</v>
      </c>
      <c r="Q12" s="66">
        <v>17</v>
      </c>
    </row>
    <row r="13" spans="1:33" ht="12">
      <c r="A13" s="152">
        <v>1</v>
      </c>
      <c r="B13" s="19" t="s">
        <v>746</v>
      </c>
      <c r="C13" s="514">
        <v>149.83</v>
      </c>
      <c r="D13" s="514">
        <v>16.59</v>
      </c>
      <c r="E13" s="423">
        <f>C13+D13</f>
        <v>166.42000000000002</v>
      </c>
      <c r="F13" s="353">
        <v>-4.29</v>
      </c>
      <c r="G13" s="353">
        <v>-0.61</v>
      </c>
      <c r="H13" s="353">
        <v>-5.319999999999977</v>
      </c>
      <c r="I13" s="514">
        <v>149.83</v>
      </c>
      <c r="J13" s="514">
        <v>16.59</v>
      </c>
      <c r="K13" s="423">
        <f>I13+J13</f>
        <v>166.42000000000002</v>
      </c>
      <c r="L13" s="423">
        <v>154.57</v>
      </c>
      <c r="M13" s="423">
        <v>17.15</v>
      </c>
      <c r="N13" s="423">
        <f>L13+M13</f>
        <v>171.72</v>
      </c>
      <c r="O13" s="423">
        <f>F13+I13-L13</f>
        <v>-9.029999999999973</v>
      </c>
      <c r="P13" s="423">
        <f>G13+J13-M13</f>
        <v>-1.1699999999999982</v>
      </c>
      <c r="Q13" s="423">
        <f>SUM(O13:P13)</f>
        <v>-10.19999999999997</v>
      </c>
      <c r="S13" s="527"/>
      <c r="T13" s="12"/>
      <c r="U13" s="12"/>
      <c r="V13" s="21"/>
      <c r="W13" s="445"/>
      <c r="X13" s="445"/>
      <c r="Y13" s="444"/>
      <c r="Z13" s="12"/>
      <c r="AA13" s="12"/>
      <c r="AB13" s="21"/>
      <c r="AC13" s="445"/>
      <c r="AD13" s="445"/>
      <c r="AE13" s="445"/>
      <c r="AF13" s="445"/>
      <c r="AG13" s="445"/>
    </row>
    <row r="14" spans="1:33" ht="12">
      <c r="A14" s="152">
        <v>2</v>
      </c>
      <c r="B14" s="19" t="s">
        <v>747</v>
      </c>
      <c r="C14" s="514">
        <v>15.82</v>
      </c>
      <c r="D14" s="514">
        <v>1.76</v>
      </c>
      <c r="E14" s="423">
        <f aca="true" t="shared" si="0" ref="E14:E23">C14+D14</f>
        <v>17.580000000000002</v>
      </c>
      <c r="F14" s="353">
        <v>1.2600000000000016</v>
      </c>
      <c r="G14" s="353">
        <v>0.14000000000000012</v>
      </c>
      <c r="H14" s="353">
        <v>1.4000000000000017</v>
      </c>
      <c r="I14" s="514">
        <v>15.82</v>
      </c>
      <c r="J14" s="514">
        <v>1.76</v>
      </c>
      <c r="K14" s="423">
        <f aca="true" t="shared" si="1" ref="K14:K23">I14+J14</f>
        <v>17.580000000000002</v>
      </c>
      <c r="L14" s="423">
        <v>16.54</v>
      </c>
      <c r="M14" s="423">
        <v>1.84</v>
      </c>
      <c r="N14" s="423">
        <f aca="true" t="shared" si="2" ref="N14:N24">L14+M14</f>
        <v>18.38</v>
      </c>
      <c r="O14" s="423">
        <f aca="true" t="shared" si="3" ref="O14:P24">F14+I14-L14</f>
        <v>0.5400000000000027</v>
      </c>
      <c r="P14" s="423">
        <f t="shared" si="3"/>
        <v>0.06000000000000005</v>
      </c>
      <c r="Q14" s="423">
        <f aca="true" t="shared" si="4" ref="Q14:Q24">SUM(O14:P14)</f>
        <v>0.6000000000000028</v>
      </c>
      <c r="S14" s="527"/>
      <c r="T14" s="12"/>
      <c r="U14" s="12"/>
      <c r="V14" s="21"/>
      <c r="W14" s="445"/>
      <c r="X14" s="445"/>
      <c r="Y14" s="21"/>
      <c r="Z14" s="21"/>
      <c r="AA14" s="21"/>
      <c r="AB14" s="21"/>
      <c r="AC14" s="21"/>
      <c r="AD14" s="21"/>
      <c r="AE14" s="445"/>
      <c r="AF14" s="445"/>
      <c r="AG14" s="445"/>
    </row>
    <row r="15" spans="1:33" ht="12">
      <c r="A15" s="152">
        <v>3</v>
      </c>
      <c r="B15" s="19" t="s">
        <v>748</v>
      </c>
      <c r="C15" s="514">
        <v>51.11</v>
      </c>
      <c r="D15" s="514">
        <v>5.67</v>
      </c>
      <c r="E15" s="423">
        <f t="shared" si="0"/>
        <v>56.78</v>
      </c>
      <c r="F15" s="353">
        <v>4.810000000000002</v>
      </c>
      <c r="G15" s="353">
        <v>0.4800000000000004</v>
      </c>
      <c r="H15" s="353">
        <v>5.290000000000003</v>
      </c>
      <c r="I15" s="514">
        <v>51.11</v>
      </c>
      <c r="J15" s="514">
        <v>5.67</v>
      </c>
      <c r="K15" s="423">
        <f t="shared" si="1"/>
        <v>56.78</v>
      </c>
      <c r="L15" s="423">
        <v>53.47</v>
      </c>
      <c r="M15" s="423">
        <v>5.93</v>
      </c>
      <c r="N15" s="423">
        <f t="shared" si="2"/>
        <v>59.4</v>
      </c>
      <c r="O15" s="423">
        <f t="shared" si="3"/>
        <v>2.450000000000003</v>
      </c>
      <c r="P15" s="423">
        <f t="shared" si="3"/>
        <v>0.22000000000000064</v>
      </c>
      <c r="Q15" s="423">
        <f t="shared" si="4"/>
        <v>2.6700000000000035</v>
      </c>
      <c r="S15" s="527"/>
      <c r="T15" s="12"/>
      <c r="U15" s="12"/>
      <c r="V15" s="21"/>
      <c r="W15" s="445"/>
      <c r="X15" s="445"/>
      <c r="Y15" s="21"/>
      <c r="Z15" s="21"/>
      <c r="AA15" s="21"/>
      <c r="AB15" s="21"/>
      <c r="AC15" s="21"/>
      <c r="AD15" s="21"/>
      <c r="AE15" s="445"/>
      <c r="AF15" s="445"/>
      <c r="AG15" s="445"/>
    </row>
    <row r="16" spans="1:33" ht="12">
      <c r="A16" s="152">
        <v>4</v>
      </c>
      <c r="B16" s="19" t="s">
        <v>749</v>
      </c>
      <c r="C16" s="514">
        <v>14.46</v>
      </c>
      <c r="D16" s="514">
        <v>1.6</v>
      </c>
      <c r="E16" s="423">
        <f t="shared" si="0"/>
        <v>16.060000000000002</v>
      </c>
      <c r="F16" s="353">
        <v>1.2100000000000009</v>
      </c>
      <c r="G16" s="353">
        <v>0.1299999999999999</v>
      </c>
      <c r="H16" s="353">
        <v>1.3400000000000007</v>
      </c>
      <c r="I16" s="514">
        <v>14.46</v>
      </c>
      <c r="J16" s="514">
        <v>1.6</v>
      </c>
      <c r="K16" s="423">
        <f t="shared" si="1"/>
        <v>16.060000000000002</v>
      </c>
      <c r="L16" s="423">
        <v>15.14</v>
      </c>
      <c r="M16" s="423">
        <v>1.68</v>
      </c>
      <c r="N16" s="423">
        <f t="shared" si="2"/>
        <v>16.82</v>
      </c>
      <c r="O16" s="423">
        <f t="shared" si="3"/>
        <v>0.5300000000000011</v>
      </c>
      <c r="P16" s="423">
        <f t="shared" si="3"/>
        <v>0.050000000000000044</v>
      </c>
      <c r="Q16" s="423">
        <f t="shared" si="4"/>
        <v>0.5800000000000012</v>
      </c>
      <c r="S16" s="527"/>
      <c r="T16" s="12"/>
      <c r="U16" s="12"/>
      <c r="V16" s="21"/>
      <c r="W16" s="445"/>
      <c r="X16" s="445"/>
      <c r="Y16" s="21"/>
      <c r="Z16" s="21"/>
      <c r="AA16" s="21"/>
      <c r="AB16" s="21"/>
      <c r="AC16" s="21"/>
      <c r="AD16" s="21"/>
      <c r="AE16" s="445"/>
      <c r="AF16" s="445"/>
      <c r="AG16" s="445"/>
    </row>
    <row r="17" spans="1:33" ht="12">
      <c r="A17" s="152">
        <v>5</v>
      </c>
      <c r="B17" s="19" t="s">
        <v>750</v>
      </c>
      <c r="C17" s="514">
        <v>37.06</v>
      </c>
      <c r="D17" s="514">
        <v>4.11</v>
      </c>
      <c r="E17" s="423">
        <f t="shared" si="0"/>
        <v>41.17</v>
      </c>
      <c r="F17" s="353">
        <v>3.8599999999999994</v>
      </c>
      <c r="G17" s="353">
        <v>0.3800000000000008</v>
      </c>
      <c r="H17" s="353">
        <f>SUM(F17:G17)</f>
        <v>4.24</v>
      </c>
      <c r="I17" s="514">
        <v>37.06</v>
      </c>
      <c r="J17" s="514">
        <v>4.11</v>
      </c>
      <c r="K17" s="423">
        <f t="shared" si="1"/>
        <v>41.17</v>
      </c>
      <c r="L17" s="423">
        <v>38.77</v>
      </c>
      <c r="M17" s="423">
        <v>4.3</v>
      </c>
      <c r="N17" s="423">
        <f t="shared" si="2"/>
        <v>43.07</v>
      </c>
      <c r="O17" s="423">
        <f t="shared" si="3"/>
        <v>2.1499999999999986</v>
      </c>
      <c r="P17" s="423">
        <f t="shared" si="3"/>
        <v>0.19000000000000128</v>
      </c>
      <c r="Q17" s="423">
        <f t="shared" si="4"/>
        <v>2.34</v>
      </c>
      <c r="S17" s="527"/>
      <c r="T17" s="12"/>
      <c r="U17" s="12"/>
      <c r="V17" s="21"/>
      <c r="W17" s="445"/>
      <c r="X17" s="445"/>
      <c r="Y17" s="21"/>
      <c r="Z17" s="21"/>
      <c r="AA17" s="21"/>
      <c r="AB17" s="21"/>
      <c r="AC17" s="21"/>
      <c r="AD17" s="21"/>
      <c r="AE17" s="445"/>
      <c r="AF17" s="445"/>
      <c r="AG17" s="445"/>
    </row>
    <row r="18" spans="1:33" ht="12">
      <c r="A18" s="152">
        <v>6</v>
      </c>
      <c r="B18" s="19" t="s">
        <v>751</v>
      </c>
      <c r="C18" s="514">
        <v>67.72</v>
      </c>
      <c r="D18" s="514">
        <v>7.51</v>
      </c>
      <c r="E18" s="423">
        <f t="shared" si="0"/>
        <v>75.23</v>
      </c>
      <c r="F18" s="353">
        <v>6.949999999999989</v>
      </c>
      <c r="G18" s="353">
        <v>0.7000000000000002</v>
      </c>
      <c r="H18" s="353">
        <v>7.649999999999989</v>
      </c>
      <c r="I18" s="514">
        <v>67.72</v>
      </c>
      <c r="J18" s="514">
        <v>7.51</v>
      </c>
      <c r="K18" s="423">
        <f t="shared" si="1"/>
        <v>75.23</v>
      </c>
      <c r="L18" s="423">
        <v>70.85</v>
      </c>
      <c r="M18" s="423">
        <v>7.86</v>
      </c>
      <c r="N18" s="423">
        <f t="shared" si="2"/>
        <v>78.71</v>
      </c>
      <c r="O18" s="423">
        <f t="shared" si="3"/>
        <v>3.819999999999993</v>
      </c>
      <c r="P18" s="423">
        <f t="shared" si="3"/>
        <v>0.35000000000000053</v>
      </c>
      <c r="Q18" s="423">
        <f t="shared" si="4"/>
        <v>4.169999999999994</v>
      </c>
      <c r="S18" s="527"/>
      <c r="T18" s="12"/>
      <c r="U18" s="12"/>
      <c r="V18" s="21"/>
      <c r="W18" s="445"/>
      <c r="X18" s="445"/>
      <c r="Y18" s="21"/>
      <c r="Z18" s="21"/>
      <c r="AA18" s="21"/>
      <c r="AB18" s="21"/>
      <c r="AC18" s="21"/>
      <c r="AD18" s="21"/>
      <c r="AE18" s="445"/>
      <c r="AF18" s="445"/>
      <c r="AG18" s="445"/>
    </row>
    <row r="19" spans="1:33" ht="12">
      <c r="A19" s="152">
        <v>7</v>
      </c>
      <c r="B19" s="19" t="s">
        <v>752</v>
      </c>
      <c r="C19" s="514">
        <v>29.38</v>
      </c>
      <c r="D19" s="514">
        <v>3.25</v>
      </c>
      <c r="E19" s="423">
        <f t="shared" si="0"/>
        <v>32.629999999999995</v>
      </c>
      <c r="F19" s="353">
        <v>2.620000000000001</v>
      </c>
      <c r="G19" s="353">
        <v>0.26000000000000023</v>
      </c>
      <c r="H19" s="353">
        <v>2.8800000000000012</v>
      </c>
      <c r="I19" s="514">
        <v>29.38</v>
      </c>
      <c r="J19" s="514">
        <v>3.25</v>
      </c>
      <c r="K19" s="423">
        <f t="shared" si="1"/>
        <v>32.629999999999995</v>
      </c>
      <c r="L19" s="423">
        <v>30.75</v>
      </c>
      <c r="M19" s="423">
        <v>3.41</v>
      </c>
      <c r="N19" s="423">
        <f t="shared" si="2"/>
        <v>34.16</v>
      </c>
      <c r="O19" s="423">
        <f t="shared" si="3"/>
        <v>1.25</v>
      </c>
      <c r="P19" s="423">
        <f t="shared" si="3"/>
        <v>0.10000000000000009</v>
      </c>
      <c r="Q19" s="423">
        <f t="shared" si="4"/>
        <v>1.35</v>
      </c>
      <c r="S19" s="527"/>
      <c r="T19" s="12"/>
      <c r="U19" s="12"/>
      <c r="V19" s="21"/>
      <c r="W19" s="445"/>
      <c r="X19" s="445"/>
      <c r="Y19" s="21"/>
      <c r="Z19" s="21"/>
      <c r="AA19" s="21"/>
      <c r="AB19" s="21"/>
      <c r="AC19" s="21"/>
      <c r="AD19" s="21"/>
      <c r="AE19" s="445"/>
      <c r="AF19" s="445"/>
      <c r="AG19" s="445"/>
    </row>
    <row r="20" spans="1:33" ht="12">
      <c r="A20" s="152">
        <v>8</v>
      </c>
      <c r="B20" s="19" t="s">
        <v>753</v>
      </c>
      <c r="C20" s="514">
        <v>54.97</v>
      </c>
      <c r="D20" s="514">
        <v>6.09</v>
      </c>
      <c r="E20" s="423">
        <f t="shared" si="0"/>
        <v>61.06</v>
      </c>
      <c r="F20" s="353">
        <v>5.809999999999995</v>
      </c>
      <c r="G20" s="353">
        <v>0.5800000000000001</v>
      </c>
      <c r="H20" s="353">
        <v>6.389999999999995</v>
      </c>
      <c r="I20" s="514">
        <v>54.97</v>
      </c>
      <c r="J20" s="514">
        <v>6.09</v>
      </c>
      <c r="K20" s="423">
        <f t="shared" si="1"/>
        <v>61.06</v>
      </c>
      <c r="L20" s="423">
        <v>57.51</v>
      </c>
      <c r="M20" s="423">
        <v>6.38</v>
      </c>
      <c r="N20" s="423">
        <f t="shared" si="2"/>
        <v>63.89</v>
      </c>
      <c r="O20" s="423">
        <f t="shared" si="3"/>
        <v>3.269999999999996</v>
      </c>
      <c r="P20" s="423">
        <f t="shared" si="3"/>
        <v>0.29000000000000004</v>
      </c>
      <c r="Q20" s="423">
        <f t="shared" si="4"/>
        <v>3.559999999999996</v>
      </c>
      <c r="S20" s="527"/>
      <c r="T20" s="12"/>
      <c r="U20" s="12"/>
      <c r="V20" s="21"/>
      <c r="W20" s="445"/>
      <c r="X20" s="445"/>
      <c r="Y20" s="21"/>
      <c r="Z20" s="21"/>
      <c r="AA20" s="21"/>
      <c r="AB20" s="21"/>
      <c r="AC20" s="21"/>
      <c r="AD20" s="21"/>
      <c r="AE20" s="445"/>
      <c r="AF20" s="445"/>
      <c r="AG20" s="445"/>
    </row>
    <row r="21" spans="1:33" ht="12">
      <c r="A21" s="152">
        <v>9</v>
      </c>
      <c r="B21" s="19" t="s">
        <v>754</v>
      </c>
      <c r="C21" s="514">
        <v>50.55</v>
      </c>
      <c r="D21" s="514">
        <v>5.6</v>
      </c>
      <c r="E21" s="423">
        <f t="shared" si="0"/>
        <v>56.15</v>
      </c>
      <c r="F21" s="353">
        <v>5.159999999999997</v>
      </c>
      <c r="G21" s="353">
        <v>0.5</v>
      </c>
      <c r="H21" s="353">
        <v>5.659999999999997</v>
      </c>
      <c r="I21" s="514">
        <v>50.55</v>
      </c>
      <c r="J21" s="514">
        <v>5.6</v>
      </c>
      <c r="K21" s="423">
        <f t="shared" si="1"/>
        <v>56.15</v>
      </c>
      <c r="L21" s="423">
        <v>52.9</v>
      </c>
      <c r="M21" s="423">
        <v>5.87</v>
      </c>
      <c r="N21" s="423">
        <f t="shared" si="2"/>
        <v>58.769999999999996</v>
      </c>
      <c r="O21" s="423">
        <f t="shared" si="3"/>
        <v>2.809999999999995</v>
      </c>
      <c r="P21" s="423">
        <f t="shared" si="3"/>
        <v>0.22999999999999954</v>
      </c>
      <c r="Q21" s="423">
        <f t="shared" si="4"/>
        <v>3.0399999999999947</v>
      </c>
      <c r="S21" s="527"/>
      <c r="T21" s="12"/>
      <c r="U21" s="12"/>
      <c r="V21" s="21"/>
      <c r="W21" s="445"/>
      <c r="X21" s="445"/>
      <c r="Y21" s="21"/>
      <c r="Z21" s="21"/>
      <c r="AA21" s="21"/>
      <c r="AB21" s="21"/>
      <c r="AC21" s="21"/>
      <c r="AD21" s="21"/>
      <c r="AE21" s="445"/>
      <c r="AF21" s="445"/>
      <c r="AG21" s="445"/>
    </row>
    <row r="22" spans="1:33" ht="12">
      <c r="A22" s="152">
        <v>10</v>
      </c>
      <c r="B22" s="19" t="s">
        <v>755</v>
      </c>
      <c r="C22" s="514">
        <v>17.36</v>
      </c>
      <c r="D22" s="514">
        <v>1.9</v>
      </c>
      <c r="E22" s="423">
        <f t="shared" si="0"/>
        <v>19.259999999999998</v>
      </c>
      <c r="F22" s="353">
        <v>1.9200000000000017</v>
      </c>
      <c r="G22" s="353">
        <v>0.18999999999999995</v>
      </c>
      <c r="H22" s="353">
        <v>2.1100000000000017</v>
      </c>
      <c r="I22" s="514">
        <v>17.36</v>
      </c>
      <c r="J22" s="514">
        <v>1.9</v>
      </c>
      <c r="K22" s="423">
        <f t="shared" si="1"/>
        <v>19.259999999999998</v>
      </c>
      <c r="L22" s="423">
        <v>18.16</v>
      </c>
      <c r="M22" s="423">
        <v>2.01</v>
      </c>
      <c r="N22" s="423">
        <f t="shared" si="2"/>
        <v>20.17</v>
      </c>
      <c r="O22" s="423">
        <f t="shared" si="3"/>
        <v>1.120000000000001</v>
      </c>
      <c r="P22" s="423">
        <f t="shared" si="3"/>
        <v>0.08000000000000007</v>
      </c>
      <c r="Q22" s="423">
        <f t="shared" si="4"/>
        <v>1.200000000000001</v>
      </c>
      <c r="S22" s="527"/>
      <c r="T22" s="12"/>
      <c r="U22" s="12"/>
      <c r="V22" s="21"/>
      <c r="W22" s="445"/>
      <c r="X22" s="445"/>
      <c r="Y22" s="21"/>
      <c r="Z22" s="21"/>
      <c r="AA22" s="21"/>
      <c r="AB22" s="21"/>
      <c r="AC22" s="21"/>
      <c r="AD22" s="21"/>
      <c r="AE22" s="445"/>
      <c r="AF22" s="445"/>
      <c r="AG22" s="445"/>
    </row>
    <row r="23" spans="1:33" ht="12">
      <c r="A23" s="152">
        <v>11</v>
      </c>
      <c r="B23" s="19" t="s">
        <v>756</v>
      </c>
      <c r="C23" s="514">
        <v>31.13</v>
      </c>
      <c r="D23" s="514">
        <v>3.45</v>
      </c>
      <c r="E23" s="423">
        <f t="shared" si="0"/>
        <v>34.58</v>
      </c>
      <c r="F23" s="353">
        <v>2.710000000000001</v>
      </c>
      <c r="G23" s="353">
        <v>0.28000000000000025</v>
      </c>
      <c r="H23" s="353">
        <v>2.990000000000001</v>
      </c>
      <c r="I23" s="514">
        <v>31.13</v>
      </c>
      <c r="J23" s="514">
        <v>3.45</v>
      </c>
      <c r="K23" s="423">
        <f t="shared" si="1"/>
        <v>34.58</v>
      </c>
      <c r="L23" s="423">
        <v>32.57</v>
      </c>
      <c r="M23" s="423">
        <v>3.61</v>
      </c>
      <c r="N23" s="423">
        <f t="shared" si="2"/>
        <v>36.18</v>
      </c>
      <c r="O23" s="423">
        <f t="shared" si="3"/>
        <v>1.2700000000000031</v>
      </c>
      <c r="P23" s="423">
        <f t="shared" si="3"/>
        <v>0.12000000000000055</v>
      </c>
      <c r="Q23" s="423">
        <f t="shared" si="4"/>
        <v>1.3900000000000037</v>
      </c>
      <c r="S23" s="527"/>
      <c r="T23" s="12"/>
      <c r="U23" s="12"/>
      <c r="V23" s="21"/>
      <c r="W23" s="445"/>
      <c r="X23" s="445"/>
      <c r="Y23" s="21"/>
      <c r="Z23" s="21"/>
      <c r="AA23" s="21"/>
      <c r="AB23" s="21"/>
      <c r="AC23" s="21"/>
      <c r="AD23" s="21"/>
      <c r="AE23" s="445"/>
      <c r="AF23" s="445"/>
      <c r="AG23" s="445"/>
    </row>
    <row r="24" spans="1:33" ht="12.75">
      <c r="A24" s="701" t="s">
        <v>15</v>
      </c>
      <c r="B24" s="703"/>
      <c r="C24" s="424">
        <f>SUM(C13:C23)</f>
        <v>519.3900000000001</v>
      </c>
      <c r="D24" s="424">
        <f>SUM(D13:D23)</f>
        <v>57.53</v>
      </c>
      <c r="E24" s="424">
        <f>SUM(E13:E23)</f>
        <v>576.9200000000001</v>
      </c>
      <c r="F24" s="467">
        <v>31.630000000000052</v>
      </c>
      <c r="G24" s="467">
        <v>3.000000000000007</v>
      </c>
      <c r="H24" s="467">
        <v>34.63000000000006</v>
      </c>
      <c r="I24" s="424">
        <f>SUM(I13:I23)</f>
        <v>519.3900000000001</v>
      </c>
      <c r="J24" s="424">
        <f>SUM(J13:J23)</f>
        <v>57.53</v>
      </c>
      <c r="K24" s="424">
        <f>SUM(K13:K23)</f>
        <v>576.9200000000001</v>
      </c>
      <c r="L24" s="467">
        <f>SUM(L13:L23)</f>
        <v>541.2299999999999</v>
      </c>
      <c r="M24" s="467">
        <f>SUM(M13:M23)</f>
        <v>60.04</v>
      </c>
      <c r="N24" s="424">
        <f t="shared" si="2"/>
        <v>601.2699999999999</v>
      </c>
      <c r="O24" s="424">
        <f t="shared" si="3"/>
        <v>9.790000000000305</v>
      </c>
      <c r="P24" s="424">
        <f t="shared" si="3"/>
        <v>0.4900000000000091</v>
      </c>
      <c r="Q24" s="424">
        <f t="shared" si="4"/>
        <v>10.280000000000314</v>
      </c>
      <c r="S24" s="30"/>
      <c r="T24" s="21"/>
      <c r="U24" s="21"/>
      <c r="V24" s="21"/>
      <c r="W24" s="445"/>
      <c r="X24" s="445"/>
      <c r="Y24" s="21"/>
      <c r="Z24" s="21"/>
      <c r="AA24" s="21"/>
      <c r="AB24" s="21"/>
      <c r="AC24" s="21"/>
      <c r="AD24" s="21"/>
      <c r="AE24" s="445"/>
      <c r="AF24" s="445"/>
      <c r="AG24" s="21"/>
    </row>
    <row r="25" spans="1:33" ht="12.75">
      <c r="A25" s="11"/>
      <c r="B25" s="30"/>
      <c r="C25" s="30"/>
      <c r="D25" s="30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</row>
    <row r="26" spans="1:33" ht="14.25" customHeight="1">
      <c r="A26" s="859" t="s">
        <v>661</v>
      </c>
      <c r="B26" s="859"/>
      <c r="C26" s="859"/>
      <c r="D26" s="859"/>
      <c r="E26" s="859"/>
      <c r="F26" s="859"/>
      <c r="G26" s="859"/>
      <c r="H26" s="859"/>
      <c r="I26" s="859"/>
      <c r="J26" s="859"/>
      <c r="K26" s="859"/>
      <c r="L26" s="859"/>
      <c r="M26" s="859"/>
      <c r="N26" s="859"/>
      <c r="O26" s="859"/>
      <c r="P26" s="859"/>
      <c r="Q26" s="859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</row>
    <row r="27" spans="1:33" ht="15.75" customHeight="1">
      <c r="A27" s="34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</row>
    <row r="28" spans="1:17" ht="15.75" customHeight="1">
      <c r="A28" s="14" t="s">
        <v>11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P28" s="863"/>
      <c r="Q28" s="863"/>
    </row>
    <row r="29" spans="1:17" ht="15.75" customHeight="1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P29" s="128"/>
      <c r="Q29" s="128"/>
    </row>
    <row r="30" spans="1:17" ht="15.75" customHeight="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P30" s="128"/>
      <c r="Q30" s="128"/>
    </row>
    <row r="31" spans="1:17" ht="12.75" customHeight="1">
      <c r="A31" s="84"/>
      <c r="B31" s="84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</row>
    <row r="32" spans="1:17" ht="12.75" customHeight="1">
      <c r="A32" s="84"/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757" t="s">
        <v>758</v>
      </c>
      <c r="N32" s="757"/>
      <c r="O32" s="757"/>
      <c r="P32" s="757"/>
      <c r="Q32" s="757"/>
    </row>
    <row r="33" spans="1:18" ht="13.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305" t="s">
        <v>759</v>
      </c>
      <c r="O33" s="305"/>
      <c r="P33" s="305"/>
      <c r="Q33" s="305"/>
      <c r="R33" s="35"/>
    </row>
  </sheetData>
  <sheetProtection/>
  <mergeCells count="18">
    <mergeCell ref="A8:B8"/>
    <mergeCell ref="A26:Q26"/>
    <mergeCell ref="F10:H10"/>
    <mergeCell ref="R1:R10"/>
    <mergeCell ref="I10:K10"/>
    <mergeCell ref="L10:N10"/>
    <mergeCell ref="O10:Q10"/>
    <mergeCell ref="C10:E10"/>
    <mergeCell ref="P28:Q28"/>
    <mergeCell ref="A24:B24"/>
    <mergeCell ref="M32:Q32"/>
    <mergeCell ref="P1:Q1"/>
    <mergeCell ref="A2:Q2"/>
    <mergeCell ref="A3:Q3"/>
    <mergeCell ref="N9:Q9"/>
    <mergeCell ref="D6:O6"/>
    <mergeCell ref="A10:A11"/>
    <mergeCell ref="B10:B11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81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4"/>
  <sheetViews>
    <sheetView view="pageBreakPreview" zoomScale="77" zoomScaleNormal="80" zoomScaleSheetLayoutView="77" zoomScalePageLayoutView="0" workbookViewId="0" topLeftCell="A4">
      <selection activeCell="C38" sqref="C38"/>
    </sheetView>
  </sheetViews>
  <sheetFormatPr defaultColWidth="9.140625" defaultRowHeight="12.75"/>
  <cols>
    <col min="1" max="1" width="7.421875" style="0" customWidth="1"/>
    <col min="2" max="2" width="12.7109375" style="0" customWidth="1"/>
    <col min="3" max="3" width="14.7109375" style="0" customWidth="1"/>
    <col min="4" max="4" width="11.28125" style="0" customWidth="1"/>
    <col min="5" max="5" width="10.57421875" style="0" customWidth="1"/>
    <col min="6" max="6" width="10.00390625" style="0" customWidth="1"/>
    <col min="7" max="7" width="10.421875" style="0" customWidth="1"/>
    <col min="11" max="11" width="10.140625" style="0" bestFit="1" customWidth="1"/>
    <col min="12" max="12" width="9.28125" style="0" bestFit="1" customWidth="1"/>
    <col min="13" max="13" width="10.140625" style="0" bestFit="1" customWidth="1"/>
    <col min="14" max="14" width="9.8515625" style="0" bestFit="1" customWidth="1"/>
    <col min="15" max="15" width="8.00390625" style="0" customWidth="1"/>
    <col min="16" max="16" width="9.8515625" style="0" bestFit="1" customWidth="1"/>
    <col min="20" max="20" width="10.421875" style="0" customWidth="1"/>
    <col min="21" max="21" width="11.140625" style="0" customWidth="1"/>
    <col min="22" max="22" width="11.8515625" style="0" customWidth="1"/>
  </cols>
  <sheetData>
    <row r="1" spans="17:22" ht="15">
      <c r="Q1" s="870" t="s">
        <v>61</v>
      </c>
      <c r="R1" s="870"/>
      <c r="S1" s="870"/>
      <c r="T1" s="870"/>
      <c r="U1" s="870"/>
      <c r="V1" s="870"/>
    </row>
    <row r="3" spans="1:17" ht="15">
      <c r="A3" s="815" t="s">
        <v>0</v>
      </c>
      <c r="B3" s="815"/>
      <c r="C3" s="815"/>
      <c r="D3" s="815"/>
      <c r="E3" s="815"/>
      <c r="F3" s="815"/>
      <c r="G3" s="815"/>
      <c r="H3" s="815"/>
      <c r="I3" s="815"/>
      <c r="J3" s="815"/>
      <c r="K3" s="815"/>
      <c r="L3" s="815"/>
      <c r="M3" s="815"/>
      <c r="N3" s="815"/>
      <c r="O3" s="815"/>
      <c r="P3" s="815"/>
      <c r="Q3" s="815"/>
    </row>
    <row r="4" spans="1:17" ht="19.5">
      <c r="A4" s="790" t="s">
        <v>790</v>
      </c>
      <c r="B4" s="790"/>
      <c r="C4" s="790"/>
      <c r="D4" s="790"/>
      <c r="E4" s="790"/>
      <c r="F4" s="790"/>
      <c r="G4" s="790"/>
      <c r="H4" s="790"/>
      <c r="I4" s="790"/>
      <c r="J4" s="790"/>
      <c r="K4" s="790"/>
      <c r="L4" s="790"/>
      <c r="M4" s="790"/>
      <c r="N4" s="790"/>
      <c r="O4" s="790"/>
      <c r="P4" s="790"/>
      <c r="Q4" s="43"/>
    </row>
    <row r="5" spans="1:17" ht="15">
      <c r="A5" s="750" t="s">
        <v>780</v>
      </c>
      <c r="B5" s="75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</row>
    <row r="6" spans="1:21" ht="12.75">
      <c r="A6" s="35"/>
      <c r="B6" s="35"/>
      <c r="C6" s="163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U6" s="35"/>
    </row>
    <row r="8" spans="1:19" ht="15">
      <c r="A8" s="749" t="s">
        <v>812</v>
      </c>
      <c r="B8" s="749"/>
      <c r="C8" s="749"/>
      <c r="D8" s="749"/>
      <c r="E8" s="749"/>
      <c r="F8" s="749"/>
      <c r="G8" s="749"/>
      <c r="H8" s="749"/>
      <c r="I8" s="749"/>
      <c r="J8" s="749"/>
      <c r="K8" s="749"/>
      <c r="L8" s="749"/>
      <c r="M8" s="749"/>
      <c r="N8" s="749"/>
      <c r="O8" s="749"/>
      <c r="P8" s="749"/>
      <c r="Q8" s="749"/>
      <c r="R8" s="749"/>
      <c r="S8" s="749"/>
    </row>
    <row r="9" spans="1:22" ht="15">
      <c r="A9" s="46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Q9" s="35"/>
      <c r="R9" s="35"/>
      <c r="S9" s="35"/>
      <c r="U9" s="864" t="s">
        <v>215</v>
      </c>
      <c r="V9" s="864"/>
    </row>
    <row r="10" spans="16:22" ht="12.75">
      <c r="P10" s="808" t="s">
        <v>849</v>
      </c>
      <c r="Q10" s="808"/>
      <c r="R10" s="808"/>
      <c r="S10" s="808"/>
      <c r="T10" s="808"/>
      <c r="U10" s="808"/>
      <c r="V10" s="808"/>
    </row>
    <row r="11" spans="1:22" ht="28.5" customHeight="1">
      <c r="A11" s="868" t="s">
        <v>20</v>
      </c>
      <c r="B11" s="811" t="s">
        <v>195</v>
      </c>
      <c r="C11" s="811" t="s">
        <v>362</v>
      </c>
      <c r="D11" s="811" t="s">
        <v>465</v>
      </c>
      <c r="E11" s="742" t="s">
        <v>841</v>
      </c>
      <c r="F11" s="742"/>
      <c r="G11" s="742"/>
      <c r="H11" s="718" t="s">
        <v>852</v>
      </c>
      <c r="I11" s="719"/>
      <c r="J11" s="720"/>
      <c r="K11" s="765" t="s">
        <v>364</v>
      </c>
      <c r="L11" s="766"/>
      <c r="M11" s="858"/>
      <c r="N11" s="865" t="s">
        <v>149</v>
      </c>
      <c r="O11" s="866"/>
      <c r="P11" s="867"/>
      <c r="Q11" s="738" t="s">
        <v>890</v>
      </c>
      <c r="R11" s="738"/>
      <c r="S11" s="738"/>
      <c r="T11" s="811" t="s">
        <v>237</v>
      </c>
      <c r="U11" s="811" t="s">
        <v>415</v>
      </c>
      <c r="V11" s="811" t="s">
        <v>365</v>
      </c>
    </row>
    <row r="12" spans="1:22" ht="65.25" customHeight="1">
      <c r="A12" s="869"/>
      <c r="B12" s="812"/>
      <c r="C12" s="812"/>
      <c r="D12" s="812"/>
      <c r="E12" s="5" t="s">
        <v>170</v>
      </c>
      <c r="F12" s="5" t="s">
        <v>196</v>
      </c>
      <c r="G12" s="5" t="s">
        <v>15</v>
      </c>
      <c r="H12" s="5" t="s">
        <v>170</v>
      </c>
      <c r="I12" s="5" t="s">
        <v>196</v>
      </c>
      <c r="J12" s="5" t="s">
        <v>15</v>
      </c>
      <c r="K12" s="5" t="s">
        <v>170</v>
      </c>
      <c r="L12" s="5" t="s">
        <v>196</v>
      </c>
      <c r="M12" s="5" t="s">
        <v>15</v>
      </c>
      <c r="N12" s="5" t="s">
        <v>170</v>
      </c>
      <c r="O12" s="5" t="s">
        <v>196</v>
      </c>
      <c r="P12" s="5" t="s">
        <v>15</v>
      </c>
      <c r="Q12" s="5" t="s">
        <v>225</v>
      </c>
      <c r="R12" s="5" t="s">
        <v>207</v>
      </c>
      <c r="S12" s="5" t="s">
        <v>208</v>
      </c>
      <c r="T12" s="812"/>
      <c r="U12" s="812"/>
      <c r="V12" s="812"/>
    </row>
    <row r="13" spans="1:22" ht="12">
      <c r="A13" s="468">
        <v>1</v>
      </c>
      <c r="B13" s="418" t="s">
        <v>746</v>
      </c>
      <c r="C13" s="418">
        <v>503</v>
      </c>
      <c r="D13" s="9">
        <v>496</v>
      </c>
      <c r="E13" s="514">
        <v>45.27</v>
      </c>
      <c r="F13" s="514">
        <v>5.03</v>
      </c>
      <c r="G13" s="469">
        <f>E13+F13</f>
        <v>50.300000000000004</v>
      </c>
      <c r="H13" s="418">
        <v>0</v>
      </c>
      <c r="I13" s="470">
        <v>0</v>
      </c>
      <c r="J13" s="470">
        <v>0</v>
      </c>
      <c r="K13" s="470">
        <v>45.27</v>
      </c>
      <c r="L13" s="470">
        <v>5.03</v>
      </c>
      <c r="M13" s="470">
        <f>SUM(K13:L13)</f>
        <v>50.300000000000004</v>
      </c>
      <c r="N13" s="470">
        <v>44.64</v>
      </c>
      <c r="O13" s="470">
        <v>4.96</v>
      </c>
      <c r="P13" s="470">
        <f>SUM(N13:O13)</f>
        <v>49.6</v>
      </c>
      <c r="Q13" s="470">
        <f>H13+K13-N13</f>
        <v>0.6300000000000026</v>
      </c>
      <c r="R13" s="469">
        <f>I13+L13-O13</f>
        <v>0.07000000000000028</v>
      </c>
      <c r="S13" s="469">
        <f>SUM(Q13:R13)</f>
        <v>0.7000000000000028</v>
      </c>
      <c r="T13" s="418"/>
      <c r="U13" s="9">
        <v>384</v>
      </c>
      <c r="V13" s="9">
        <v>384</v>
      </c>
    </row>
    <row r="14" spans="1:22" ht="12">
      <c r="A14" s="468">
        <v>2</v>
      </c>
      <c r="B14" s="418" t="s">
        <v>747</v>
      </c>
      <c r="C14" s="418">
        <v>158</v>
      </c>
      <c r="D14" s="9">
        <v>153</v>
      </c>
      <c r="E14" s="514">
        <v>14.22</v>
      </c>
      <c r="F14" s="514">
        <v>1.58</v>
      </c>
      <c r="G14" s="469">
        <f aca="true" t="shared" si="0" ref="G14:G24">E14+F14</f>
        <v>15.8</v>
      </c>
      <c r="H14" s="418">
        <v>0</v>
      </c>
      <c r="I14" s="470">
        <v>0</v>
      </c>
      <c r="J14" s="470">
        <v>0</v>
      </c>
      <c r="K14" s="470">
        <v>14.22</v>
      </c>
      <c r="L14" s="470">
        <v>1.58</v>
      </c>
      <c r="M14" s="470">
        <f aca="true" t="shared" si="1" ref="M14:M23">SUM(K14:L14)</f>
        <v>15.8</v>
      </c>
      <c r="N14" s="470">
        <v>13.77</v>
      </c>
      <c r="O14" s="470">
        <v>1.53</v>
      </c>
      <c r="P14" s="470">
        <f aca="true" t="shared" si="2" ref="P14:P24">SUM(N14:O14)</f>
        <v>15.299999999999999</v>
      </c>
      <c r="Q14" s="470">
        <f aca="true" t="shared" si="3" ref="Q14:Q23">H14+K14-N14</f>
        <v>0.45000000000000107</v>
      </c>
      <c r="R14" s="469">
        <f aca="true" t="shared" si="4" ref="R14:R23">I14+L14-O14</f>
        <v>0.050000000000000044</v>
      </c>
      <c r="S14" s="469">
        <f aca="true" t="shared" si="5" ref="S14:S23">SUM(Q14:R14)</f>
        <v>0.5000000000000011</v>
      </c>
      <c r="T14" s="418"/>
      <c r="U14" s="9">
        <v>108</v>
      </c>
      <c r="V14" s="9">
        <v>108</v>
      </c>
    </row>
    <row r="15" spans="1:22" ht="12">
      <c r="A15" s="468">
        <v>3</v>
      </c>
      <c r="B15" s="418" t="s">
        <v>748</v>
      </c>
      <c r="C15" s="418">
        <v>238</v>
      </c>
      <c r="D15" s="9">
        <v>233</v>
      </c>
      <c r="E15" s="514">
        <v>21.42</v>
      </c>
      <c r="F15" s="514">
        <v>2.38</v>
      </c>
      <c r="G15" s="469">
        <f t="shared" si="0"/>
        <v>23.8</v>
      </c>
      <c r="H15" s="418">
        <v>0</v>
      </c>
      <c r="I15" s="470">
        <v>0</v>
      </c>
      <c r="J15" s="470">
        <v>0</v>
      </c>
      <c r="K15" s="470">
        <v>21.42</v>
      </c>
      <c r="L15" s="470">
        <v>2.38</v>
      </c>
      <c r="M15" s="470">
        <f t="shared" si="1"/>
        <v>23.8</v>
      </c>
      <c r="N15" s="470">
        <v>20.97</v>
      </c>
      <c r="O15" s="470">
        <v>2.33</v>
      </c>
      <c r="P15" s="470">
        <f t="shared" si="2"/>
        <v>23.299999999999997</v>
      </c>
      <c r="Q15" s="470">
        <f t="shared" si="3"/>
        <v>0.45000000000000284</v>
      </c>
      <c r="R15" s="469">
        <f t="shared" si="4"/>
        <v>0.04999999999999982</v>
      </c>
      <c r="S15" s="469">
        <f t="shared" si="5"/>
        <v>0.5000000000000027</v>
      </c>
      <c r="T15" s="418"/>
      <c r="U15" s="9">
        <v>180</v>
      </c>
      <c r="V15" s="9">
        <v>180</v>
      </c>
    </row>
    <row r="16" spans="1:22" ht="13.5" customHeight="1">
      <c r="A16" s="468">
        <v>4</v>
      </c>
      <c r="B16" s="418" t="s">
        <v>749</v>
      </c>
      <c r="C16" s="418">
        <v>105</v>
      </c>
      <c r="D16" s="9">
        <v>100</v>
      </c>
      <c r="E16" s="514">
        <v>9.45</v>
      </c>
      <c r="F16" s="514">
        <v>1.05</v>
      </c>
      <c r="G16" s="469">
        <f t="shared" si="0"/>
        <v>10.5</v>
      </c>
      <c r="H16" s="418">
        <v>0</v>
      </c>
      <c r="I16" s="470">
        <v>0</v>
      </c>
      <c r="J16" s="470">
        <v>0</v>
      </c>
      <c r="K16" s="470">
        <v>9.45</v>
      </c>
      <c r="L16" s="470">
        <v>1.05</v>
      </c>
      <c r="M16" s="470">
        <f t="shared" si="1"/>
        <v>10.5</v>
      </c>
      <c r="N16" s="470">
        <v>9</v>
      </c>
      <c r="O16" s="470">
        <v>1</v>
      </c>
      <c r="P16" s="470">
        <f t="shared" si="2"/>
        <v>10</v>
      </c>
      <c r="Q16" s="470">
        <f t="shared" si="3"/>
        <v>0.4499999999999993</v>
      </c>
      <c r="R16" s="469">
        <f t="shared" si="4"/>
        <v>0.050000000000000044</v>
      </c>
      <c r="S16" s="469">
        <f t="shared" si="5"/>
        <v>0.49999999999999933</v>
      </c>
      <c r="T16" s="418"/>
      <c r="U16" s="9">
        <v>87</v>
      </c>
      <c r="V16" s="9">
        <v>87</v>
      </c>
    </row>
    <row r="17" spans="1:22" ht="12">
      <c r="A17" s="468">
        <v>5</v>
      </c>
      <c r="B17" s="418" t="s">
        <v>750</v>
      </c>
      <c r="C17" s="418">
        <v>262</v>
      </c>
      <c r="D17" s="9">
        <v>257</v>
      </c>
      <c r="E17" s="514">
        <v>23.58</v>
      </c>
      <c r="F17" s="514">
        <v>2.62</v>
      </c>
      <c r="G17" s="469">
        <f t="shared" si="0"/>
        <v>26.2</v>
      </c>
      <c r="H17" s="418">
        <v>0</v>
      </c>
      <c r="I17" s="470">
        <v>0</v>
      </c>
      <c r="J17" s="470">
        <v>0</v>
      </c>
      <c r="K17" s="470">
        <v>23.58</v>
      </c>
      <c r="L17" s="470">
        <v>2.62</v>
      </c>
      <c r="M17" s="470">
        <f t="shared" si="1"/>
        <v>26.2</v>
      </c>
      <c r="N17" s="470">
        <v>23.13</v>
      </c>
      <c r="O17" s="470">
        <v>2.57</v>
      </c>
      <c r="P17" s="470">
        <f t="shared" si="2"/>
        <v>25.7</v>
      </c>
      <c r="Q17" s="470">
        <f t="shared" si="3"/>
        <v>0.4499999999999993</v>
      </c>
      <c r="R17" s="469">
        <f t="shared" si="4"/>
        <v>0.050000000000000266</v>
      </c>
      <c r="S17" s="469">
        <f t="shared" si="5"/>
        <v>0.49999999999999956</v>
      </c>
      <c r="T17" s="418"/>
      <c r="U17" s="9">
        <v>228</v>
      </c>
      <c r="V17" s="9">
        <v>228</v>
      </c>
    </row>
    <row r="18" spans="1:22" ht="12">
      <c r="A18" s="468">
        <v>6</v>
      </c>
      <c r="B18" s="418" t="s">
        <v>751</v>
      </c>
      <c r="C18" s="418">
        <v>386</v>
      </c>
      <c r="D18" s="9">
        <v>379</v>
      </c>
      <c r="E18" s="514">
        <v>34.74</v>
      </c>
      <c r="F18" s="514">
        <v>3.86</v>
      </c>
      <c r="G18" s="469">
        <f t="shared" si="0"/>
        <v>38.6</v>
      </c>
      <c r="H18" s="418">
        <v>0</v>
      </c>
      <c r="I18" s="470">
        <v>0</v>
      </c>
      <c r="J18" s="470">
        <v>0</v>
      </c>
      <c r="K18" s="470">
        <v>34.74</v>
      </c>
      <c r="L18" s="470">
        <v>3.86</v>
      </c>
      <c r="M18" s="470">
        <f t="shared" si="1"/>
        <v>38.6</v>
      </c>
      <c r="N18" s="470">
        <v>34.11</v>
      </c>
      <c r="O18" s="470">
        <v>3.79</v>
      </c>
      <c r="P18" s="470">
        <f t="shared" si="2"/>
        <v>37.9</v>
      </c>
      <c r="Q18" s="470">
        <f t="shared" si="3"/>
        <v>0.6300000000000026</v>
      </c>
      <c r="R18" s="469">
        <f t="shared" si="4"/>
        <v>0.06999999999999984</v>
      </c>
      <c r="S18" s="469">
        <f t="shared" si="5"/>
        <v>0.7000000000000024</v>
      </c>
      <c r="T18" s="418"/>
      <c r="U18" s="9">
        <v>272</v>
      </c>
      <c r="V18" s="9">
        <v>272</v>
      </c>
    </row>
    <row r="19" spans="1:22" ht="12.75" customHeight="1">
      <c r="A19" s="468">
        <v>7</v>
      </c>
      <c r="B19" s="418" t="s">
        <v>752</v>
      </c>
      <c r="C19" s="418">
        <v>176</v>
      </c>
      <c r="D19" s="9">
        <v>171</v>
      </c>
      <c r="E19" s="514">
        <v>15.84</v>
      </c>
      <c r="F19" s="514">
        <v>1.76</v>
      </c>
      <c r="G19" s="469">
        <f t="shared" si="0"/>
        <v>17.6</v>
      </c>
      <c r="H19" s="418">
        <v>0</v>
      </c>
      <c r="I19" s="470">
        <v>0</v>
      </c>
      <c r="J19" s="470">
        <v>0</v>
      </c>
      <c r="K19" s="470">
        <v>15.84</v>
      </c>
      <c r="L19" s="470">
        <v>1.76</v>
      </c>
      <c r="M19" s="470">
        <f t="shared" si="1"/>
        <v>17.6</v>
      </c>
      <c r="N19" s="470">
        <v>15.39</v>
      </c>
      <c r="O19" s="470">
        <v>1.71</v>
      </c>
      <c r="P19" s="470">
        <f t="shared" si="2"/>
        <v>17.1</v>
      </c>
      <c r="Q19" s="470">
        <f t="shared" si="3"/>
        <v>0.4499999999999993</v>
      </c>
      <c r="R19" s="469">
        <f t="shared" si="4"/>
        <v>0.050000000000000044</v>
      </c>
      <c r="S19" s="469">
        <f t="shared" si="5"/>
        <v>0.49999999999999933</v>
      </c>
      <c r="T19" s="418"/>
      <c r="U19" s="9">
        <v>134</v>
      </c>
      <c r="V19" s="9">
        <v>134</v>
      </c>
    </row>
    <row r="20" spans="1:22" ht="12">
      <c r="A20" s="468">
        <v>8</v>
      </c>
      <c r="B20" s="418" t="s">
        <v>753</v>
      </c>
      <c r="C20" s="418">
        <v>263</v>
      </c>
      <c r="D20" s="9">
        <v>258</v>
      </c>
      <c r="E20" s="514">
        <v>23.67</v>
      </c>
      <c r="F20" s="514">
        <v>2.63</v>
      </c>
      <c r="G20" s="469">
        <f t="shared" si="0"/>
        <v>26.3</v>
      </c>
      <c r="H20" s="418">
        <v>0</v>
      </c>
      <c r="I20" s="470">
        <v>0</v>
      </c>
      <c r="J20" s="470">
        <v>0</v>
      </c>
      <c r="K20" s="470">
        <v>23.67</v>
      </c>
      <c r="L20" s="470">
        <v>2.63</v>
      </c>
      <c r="M20" s="470">
        <f t="shared" si="1"/>
        <v>26.3</v>
      </c>
      <c r="N20" s="470">
        <v>23.22</v>
      </c>
      <c r="O20" s="470">
        <v>2.58</v>
      </c>
      <c r="P20" s="470">
        <f t="shared" si="2"/>
        <v>25.799999999999997</v>
      </c>
      <c r="Q20" s="470">
        <f t="shared" si="3"/>
        <v>0.45000000000000284</v>
      </c>
      <c r="R20" s="469">
        <f t="shared" si="4"/>
        <v>0.04999999999999982</v>
      </c>
      <c r="S20" s="469">
        <f t="shared" si="5"/>
        <v>0.5000000000000027</v>
      </c>
      <c r="T20" s="418"/>
      <c r="U20" s="9">
        <v>122</v>
      </c>
      <c r="V20" s="9">
        <v>122</v>
      </c>
    </row>
    <row r="21" spans="1:22" ht="12">
      <c r="A21" s="468">
        <v>9</v>
      </c>
      <c r="B21" s="418" t="s">
        <v>754</v>
      </c>
      <c r="C21" s="418">
        <v>355</v>
      </c>
      <c r="D21" s="9">
        <v>349</v>
      </c>
      <c r="E21" s="514">
        <v>31.95</v>
      </c>
      <c r="F21" s="514">
        <v>3.55</v>
      </c>
      <c r="G21" s="469">
        <f t="shared" si="0"/>
        <v>35.5</v>
      </c>
      <c r="H21" s="418">
        <v>0</v>
      </c>
      <c r="I21" s="470">
        <v>0</v>
      </c>
      <c r="J21" s="470">
        <v>0</v>
      </c>
      <c r="K21" s="470">
        <v>31.95</v>
      </c>
      <c r="L21" s="470">
        <v>3.55</v>
      </c>
      <c r="M21" s="470">
        <f t="shared" si="1"/>
        <v>35.5</v>
      </c>
      <c r="N21" s="470">
        <v>31.41</v>
      </c>
      <c r="O21" s="470">
        <v>3.49</v>
      </c>
      <c r="P21" s="470">
        <f t="shared" si="2"/>
        <v>34.9</v>
      </c>
      <c r="Q21" s="470">
        <f t="shared" si="3"/>
        <v>0.5399999999999991</v>
      </c>
      <c r="R21" s="469">
        <f t="shared" si="4"/>
        <v>0.05999999999999961</v>
      </c>
      <c r="S21" s="469">
        <f t="shared" si="5"/>
        <v>0.5999999999999988</v>
      </c>
      <c r="T21" s="418"/>
      <c r="U21" s="9">
        <v>275</v>
      </c>
      <c r="V21" s="9">
        <v>275</v>
      </c>
    </row>
    <row r="22" spans="1:22" ht="12">
      <c r="A22" s="468">
        <v>10</v>
      </c>
      <c r="B22" s="418" t="s">
        <v>755</v>
      </c>
      <c r="C22" s="418">
        <v>180</v>
      </c>
      <c r="D22" s="9">
        <v>175</v>
      </c>
      <c r="E22" s="514">
        <v>16.2</v>
      </c>
      <c r="F22" s="514">
        <v>1.8</v>
      </c>
      <c r="G22" s="469">
        <f t="shared" si="0"/>
        <v>18</v>
      </c>
      <c r="H22" s="418">
        <v>0</v>
      </c>
      <c r="I22" s="470">
        <v>0</v>
      </c>
      <c r="J22" s="470">
        <v>0</v>
      </c>
      <c r="K22" s="470">
        <v>16.2</v>
      </c>
      <c r="L22" s="470">
        <v>1.8</v>
      </c>
      <c r="M22" s="470">
        <f t="shared" si="1"/>
        <v>18</v>
      </c>
      <c r="N22" s="470">
        <v>15.75</v>
      </c>
      <c r="O22" s="470">
        <v>1.75</v>
      </c>
      <c r="P22" s="470">
        <f t="shared" si="2"/>
        <v>17.5</v>
      </c>
      <c r="Q22" s="470">
        <f t="shared" si="3"/>
        <v>0.4499999999999993</v>
      </c>
      <c r="R22" s="469">
        <f t="shared" si="4"/>
        <v>0.050000000000000044</v>
      </c>
      <c r="S22" s="469">
        <f t="shared" si="5"/>
        <v>0.49999999999999933</v>
      </c>
      <c r="T22" s="418"/>
      <c r="U22" s="9">
        <v>145</v>
      </c>
      <c r="V22" s="9">
        <v>145</v>
      </c>
    </row>
    <row r="23" spans="1:22" ht="12">
      <c r="A23" s="468">
        <v>11</v>
      </c>
      <c r="B23" s="418" t="s">
        <v>756</v>
      </c>
      <c r="C23" s="418">
        <v>347</v>
      </c>
      <c r="D23" s="9">
        <v>342</v>
      </c>
      <c r="E23" s="514">
        <v>31.23</v>
      </c>
      <c r="F23" s="514">
        <v>3.47</v>
      </c>
      <c r="G23" s="469">
        <f t="shared" si="0"/>
        <v>34.7</v>
      </c>
      <c r="H23" s="418">
        <v>0</v>
      </c>
      <c r="I23" s="470">
        <v>0</v>
      </c>
      <c r="J23" s="470">
        <v>0</v>
      </c>
      <c r="K23" s="470">
        <v>31.23</v>
      </c>
      <c r="L23" s="470">
        <v>3.47</v>
      </c>
      <c r="M23" s="470">
        <f t="shared" si="1"/>
        <v>34.7</v>
      </c>
      <c r="N23" s="470">
        <v>30.78</v>
      </c>
      <c r="O23" s="470">
        <v>3.42</v>
      </c>
      <c r="P23" s="470">
        <f t="shared" si="2"/>
        <v>34.2</v>
      </c>
      <c r="Q23" s="470">
        <f t="shared" si="3"/>
        <v>0.4499999999999993</v>
      </c>
      <c r="R23" s="469">
        <f t="shared" si="4"/>
        <v>0.050000000000000266</v>
      </c>
      <c r="S23" s="469">
        <f t="shared" si="5"/>
        <v>0.49999999999999956</v>
      </c>
      <c r="T23" s="418"/>
      <c r="U23" s="9">
        <v>253</v>
      </c>
      <c r="V23" s="9">
        <v>253</v>
      </c>
    </row>
    <row r="24" spans="1:22" ht="12.75">
      <c r="A24" s="840" t="s">
        <v>15</v>
      </c>
      <c r="B24" s="841"/>
      <c r="C24" s="446">
        <v>2973</v>
      </c>
      <c r="D24" s="29">
        <f>SUM(D13:D23)</f>
        <v>2913</v>
      </c>
      <c r="E24" s="424">
        <f>SUM(E13:E23)</f>
        <v>267.57</v>
      </c>
      <c r="F24" s="424">
        <f>SUM(F13:F23)</f>
        <v>29.73</v>
      </c>
      <c r="G24" s="471">
        <f t="shared" si="0"/>
        <v>297.3</v>
      </c>
      <c r="H24" s="446">
        <f>SUM(H13:H23)</f>
        <v>0</v>
      </c>
      <c r="I24" s="472">
        <f>SUM(I13:I23)</f>
        <v>0</v>
      </c>
      <c r="J24" s="472">
        <f>H24+I24</f>
        <v>0</v>
      </c>
      <c r="K24" s="472">
        <v>267.57</v>
      </c>
      <c r="L24" s="472">
        <v>29.73</v>
      </c>
      <c r="M24" s="472">
        <v>297.3</v>
      </c>
      <c r="N24" s="472">
        <v>262.16999999999996</v>
      </c>
      <c r="O24" s="472">
        <v>29.130000000000003</v>
      </c>
      <c r="P24" s="472">
        <f t="shared" si="2"/>
        <v>291.29999999999995</v>
      </c>
      <c r="Q24" s="472">
        <f>H24+K24-N24</f>
        <v>5.400000000000034</v>
      </c>
      <c r="R24" s="471">
        <f>I24+L24-O24</f>
        <v>0.5999999999999979</v>
      </c>
      <c r="S24" s="471">
        <f>J24+M24-P24</f>
        <v>6.000000000000057</v>
      </c>
      <c r="T24" s="446"/>
      <c r="U24" s="29">
        <f>SUM(U13:U23)</f>
        <v>2188</v>
      </c>
      <c r="V24" s="29">
        <f>SUM(V13:V23)</f>
        <v>2188</v>
      </c>
    </row>
    <row r="25" ht="12">
      <c r="U25" s="523"/>
    </row>
    <row r="26" ht="12">
      <c r="D26" s="531"/>
    </row>
    <row r="29" spans="1:21" ht="12.75">
      <c r="A29" s="14" t="s">
        <v>11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5"/>
      <c r="O29" s="15"/>
      <c r="P29" s="863"/>
      <c r="Q29" s="863"/>
      <c r="U29" s="14"/>
    </row>
    <row r="30" spans="1:21" ht="12.7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5"/>
      <c r="O30" s="15"/>
      <c r="P30" s="128"/>
      <c r="Q30" s="128"/>
      <c r="U30" s="14"/>
    </row>
    <row r="31" spans="1:21" ht="12.7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5"/>
      <c r="O31" s="15"/>
      <c r="P31" s="128"/>
      <c r="Q31" s="128"/>
      <c r="U31" s="14"/>
    </row>
    <row r="32" spans="1:17" ht="12.75">
      <c r="A32" s="84"/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</row>
    <row r="33" spans="1:20" ht="13.5">
      <c r="A33" s="84"/>
      <c r="B33" s="84"/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757" t="s">
        <v>758</v>
      </c>
      <c r="Q33" s="757"/>
      <c r="R33" s="757"/>
      <c r="S33" s="757"/>
      <c r="T33" s="757"/>
    </row>
    <row r="34" spans="15:20" ht="13.5">
      <c r="O34" s="35"/>
      <c r="P34" s="14"/>
      <c r="Q34" s="305" t="s">
        <v>759</v>
      </c>
      <c r="R34" s="305"/>
      <c r="S34" s="305"/>
      <c r="T34" s="305"/>
    </row>
  </sheetData>
  <sheetProtection/>
  <mergeCells count="22">
    <mergeCell ref="Q1:V1"/>
    <mergeCell ref="P29:Q29"/>
    <mergeCell ref="H11:J11"/>
    <mergeCell ref="Q11:S11"/>
    <mergeCell ref="A8:S8"/>
    <mergeCell ref="A4:P4"/>
    <mergeCell ref="V11:V12"/>
    <mergeCell ref="U11:U12"/>
    <mergeCell ref="A3:Q3"/>
    <mergeCell ref="A5:B5"/>
    <mergeCell ref="A11:A12"/>
    <mergeCell ref="D11:D12"/>
    <mergeCell ref="C11:C12"/>
    <mergeCell ref="K11:M11"/>
    <mergeCell ref="A24:B24"/>
    <mergeCell ref="T11:T12"/>
    <mergeCell ref="P10:V10"/>
    <mergeCell ref="U9:V9"/>
    <mergeCell ref="P33:T33"/>
    <mergeCell ref="B11:B12"/>
    <mergeCell ref="N11:P11"/>
    <mergeCell ref="E11:G11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60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4"/>
  <sheetViews>
    <sheetView view="pageBreakPreview" zoomScale="80" zoomScaleNormal="80" zoomScaleSheetLayoutView="80" zoomScalePageLayoutView="0" workbookViewId="0" topLeftCell="A4">
      <selection activeCell="C38" sqref="C38"/>
    </sheetView>
  </sheetViews>
  <sheetFormatPr defaultColWidth="9.140625" defaultRowHeight="12.75"/>
  <cols>
    <col min="1" max="1" width="7.8515625" style="0" customWidth="1"/>
    <col min="2" max="2" width="12.7109375" style="0" customWidth="1"/>
    <col min="3" max="3" width="14.7109375" style="0" customWidth="1"/>
    <col min="4" max="4" width="9.28125" style="0" customWidth="1"/>
    <col min="5" max="5" width="9.7109375" style="0" customWidth="1"/>
    <col min="6" max="6" width="8.28125" style="0" customWidth="1"/>
    <col min="7" max="7" width="8.8515625" style="0" customWidth="1"/>
    <col min="20" max="20" width="10.421875" style="0" customWidth="1"/>
    <col min="21" max="21" width="11.140625" style="0" customWidth="1"/>
    <col min="22" max="22" width="11.8515625" style="0" customWidth="1"/>
  </cols>
  <sheetData>
    <row r="1" spans="17:22" ht="15">
      <c r="Q1" s="870" t="s">
        <v>197</v>
      </c>
      <c r="R1" s="870"/>
      <c r="S1" s="870"/>
      <c r="T1" s="870"/>
      <c r="U1" s="870"/>
      <c r="V1" s="870"/>
    </row>
    <row r="3" spans="1:17" ht="15">
      <c r="A3" s="815" t="s">
        <v>0</v>
      </c>
      <c r="B3" s="815"/>
      <c r="C3" s="815"/>
      <c r="D3" s="815"/>
      <c r="E3" s="815"/>
      <c r="F3" s="815"/>
      <c r="G3" s="815"/>
      <c r="H3" s="815"/>
      <c r="I3" s="815"/>
      <c r="J3" s="815"/>
      <c r="K3" s="815"/>
      <c r="L3" s="815"/>
      <c r="M3" s="815"/>
      <c r="N3" s="815"/>
      <c r="O3" s="815"/>
      <c r="P3" s="815"/>
      <c r="Q3" s="815"/>
    </row>
    <row r="4" spans="1:17" ht="19.5">
      <c r="A4" s="790" t="s">
        <v>790</v>
      </c>
      <c r="B4" s="790"/>
      <c r="C4" s="790"/>
      <c r="D4" s="790"/>
      <c r="E4" s="790"/>
      <c r="F4" s="790"/>
      <c r="G4" s="790"/>
      <c r="H4" s="790"/>
      <c r="I4" s="790"/>
      <c r="J4" s="790"/>
      <c r="K4" s="790"/>
      <c r="L4" s="790"/>
      <c r="M4" s="790"/>
      <c r="N4" s="790"/>
      <c r="O4" s="790"/>
      <c r="P4" s="790"/>
      <c r="Q4" s="43"/>
    </row>
    <row r="5" spans="1:17" ht="15">
      <c r="A5" s="750" t="s">
        <v>780</v>
      </c>
      <c r="B5" s="75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</row>
    <row r="6" spans="1:21" ht="12.75">
      <c r="A6" s="35"/>
      <c r="B6" s="35"/>
      <c r="C6" s="163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U6" s="35"/>
    </row>
    <row r="7" spans="1:19" ht="15">
      <c r="A7" s="749" t="s">
        <v>813</v>
      </c>
      <c r="B7" s="749"/>
      <c r="C7" s="749"/>
      <c r="D7" s="749"/>
      <c r="E7" s="749"/>
      <c r="F7" s="749"/>
      <c r="G7" s="749"/>
      <c r="H7" s="749"/>
      <c r="I7" s="749"/>
      <c r="J7" s="749"/>
      <c r="K7" s="749"/>
      <c r="L7" s="749"/>
      <c r="M7" s="749"/>
      <c r="N7" s="749"/>
      <c r="O7" s="749"/>
      <c r="P7" s="749"/>
      <c r="Q7" s="749"/>
      <c r="R7" s="749"/>
      <c r="S7" s="749"/>
    </row>
    <row r="8" spans="1:22" ht="15">
      <c r="A8" s="46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864" t="s">
        <v>215</v>
      </c>
      <c r="Q8" s="864"/>
      <c r="R8" s="864"/>
      <c r="S8" s="864"/>
      <c r="T8" s="864"/>
      <c r="U8" s="864"/>
      <c r="V8" s="864"/>
    </row>
    <row r="9" spans="16:22" ht="12.75">
      <c r="P9" s="808" t="s">
        <v>849</v>
      </c>
      <c r="Q9" s="808"/>
      <c r="R9" s="808"/>
      <c r="S9" s="808"/>
      <c r="T9" s="808"/>
      <c r="U9" s="808"/>
      <c r="V9" s="808"/>
    </row>
    <row r="10" spans="1:22" ht="28.5" customHeight="1">
      <c r="A10" s="868" t="s">
        <v>20</v>
      </c>
      <c r="B10" s="811" t="s">
        <v>195</v>
      </c>
      <c r="C10" s="811" t="s">
        <v>362</v>
      </c>
      <c r="D10" s="811" t="s">
        <v>466</v>
      </c>
      <c r="E10" s="742" t="s">
        <v>841</v>
      </c>
      <c r="F10" s="742"/>
      <c r="G10" s="742"/>
      <c r="H10" s="718" t="s">
        <v>852</v>
      </c>
      <c r="I10" s="719"/>
      <c r="J10" s="720"/>
      <c r="K10" s="765" t="s">
        <v>364</v>
      </c>
      <c r="L10" s="766"/>
      <c r="M10" s="858"/>
      <c r="N10" s="865" t="s">
        <v>149</v>
      </c>
      <c r="O10" s="866"/>
      <c r="P10" s="867"/>
      <c r="Q10" s="738" t="s">
        <v>890</v>
      </c>
      <c r="R10" s="738"/>
      <c r="S10" s="738"/>
      <c r="T10" s="811" t="s">
        <v>237</v>
      </c>
      <c r="U10" s="811" t="s">
        <v>415</v>
      </c>
      <c r="V10" s="811" t="s">
        <v>365</v>
      </c>
    </row>
    <row r="11" spans="1:22" ht="69" customHeight="1">
      <c r="A11" s="869"/>
      <c r="B11" s="812"/>
      <c r="C11" s="812"/>
      <c r="D11" s="812"/>
      <c r="E11" s="5" t="s">
        <v>170</v>
      </c>
      <c r="F11" s="5" t="s">
        <v>196</v>
      </c>
      <c r="G11" s="5" t="s">
        <v>15</v>
      </c>
      <c r="H11" s="5" t="s">
        <v>170</v>
      </c>
      <c r="I11" s="5" t="s">
        <v>196</v>
      </c>
      <c r="J11" s="5" t="s">
        <v>15</v>
      </c>
      <c r="K11" s="5" t="s">
        <v>170</v>
      </c>
      <c r="L11" s="5" t="s">
        <v>196</v>
      </c>
      <c r="M11" s="5" t="s">
        <v>15</v>
      </c>
      <c r="N11" s="5" t="s">
        <v>170</v>
      </c>
      <c r="O11" s="5" t="s">
        <v>196</v>
      </c>
      <c r="P11" s="5" t="s">
        <v>15</v>
      </c>
      <c r="Q11" s="5" t="s">
        <v>225</v>
      </c>
      <c r="R11" s="5" t="s">
        <v>207</v>
      </c>
      <c r="S11" s="5" t="s">
        <v>208</v>
      </c>
      <c r="T11" s="812"/>
      <c r="U11" s="812"/>
      <c r="V11" s="812"/>
    </row>
    <row r="12" spans="1:22" s="14" customFormat="1" ht="12.75">
      <c r="A12" s="172">
        <v>1</v>
      </c>
      <c r="B12" s="560">
        <v>2</v>
      </c>
      <c r="C12" s="3">
        <v>3</v>
      </c>
      <c r="D12" s="172">
        <v>4</v>
      </c>
      <c r="E12" s="560">
        <v>5</v>
      </c>
      <c r="F12" s="3">
        <v>6</v>
      </c>
      <c r="G12" s="172">
        <v>7</v>
      </c>
      <c r="H12" s="560">
        <v>8</v>
      </c>
      <c r="I12" s="3">
        <v>9</v>
      </c>
      <c r="J12" s="172">
        <v>10</v>
      </c>
      <c r="K12" s="560">
        <v>11</v>
      </c>
      <c r="L12" s="3">
        <v>12</v>
      </c>
      <c r="M12" s="172">
        <v>13</v>
      </c>
      <c r="N12" s="560">
        <v>14</v>
      </c>
      <c r="O12" s="3">
        <v>15</v>
      </c>
      <c r="P12" s="172">
        <v>16</v>
      </c>
      <c r="Q12" s="560">
        <v>17</v>
      </c>
      <c r="R12" s="3">
        <v>18</v>
      </c>
      <c r="S12" s="172">
        <v>19</v>
      </c>
      <c r="T12" s="560">
        <v>20</v>
      </c>
      <c r="U12" s="172">
        <v>21</v>
      </c>
      <c r="V12" s="560">
        <v>22</v>
      </c>
    </row>
    <row r="13" spans="1:22" ht="12">
      <c r="A13" s="468">
        <v>1</v>
      </c>
      <c r="B13" s="418" t="s">
        <v>746</v>
      </c>
      <c r="C13" s="418">
        <v>325</v>
      </c>
      <c r="D13" s="418">
        <v>324</v>
      </c>
      <c r="E13" s="418">
        <v>29.25</v>
      </c>
      <c r="F13" s="418">
        <v>3.25</v>
      </c>
      <c r="G13" s="469">
        <f>E13+F13</f>
        <v>32.5</v>
      </c>
      <c r="H13" s="418">
        <v>-1.3200000000000003</v>
      </c>
      <c r="I13" s="469">
        <v>0</v>
      </c>
      <c r="J13" s="469">
        <v>-1.3200000000000074</v>
      </c>
      <c r="K13" s="418">
        <v>29.25</v>
      </c>
      <c r="L13" s="418">
        <v>3.25</v>
      </c>
      <c r="M13" s="469">
        <f>SUM(K13:L13)</f>
        <v>32.5</v>
      </c>
      <c r="N13" s="469">
        <v>29.16</v>
      </c>
      <c r="O13" s="469">
        <v>3.24</v>
      </c>
      <c r="P13" s="469">
        <f>N13+O13</f>
        <v>32.4</v>
      </c>
      <c r="Q13" s="469">
        <f>H13+K13-N13</f>
        <v>-1.2300000000000004</v>
      </c>
      <c r="R13" s="469">
        <f>I13+L13-O13</f>
        <v>0.009999999999999787</v>
      </c>
      <c r="S13" s="469">
        <f>J13+M13-P13</f>
        <v>-1.220000000000006</v>
      </c>
      <c r="T13" s="469"/>
      <c r="U13" s="9">
        <v>251</v>
      </c>
      <c r="V13" s="9">
        <v>251</v>
      </c>
    </row>
    <row r="14" spans="1:22" ht="12">
      <c r="A14" s="468">
        <v>2</v>
      </c>
      <c r="B14" s="418" t="s">
        <v>747</v>
      </c>
      <c r="C14" s="418">
        <v>89</v>
      </c>
      <c r="D14" s="418">
        <v>88</v>
      </c>
      <c r="E14" s="418">
        <v>8.01</v>
      </c>
      <c r="F14" s="418">
        <v>0.89</v>
      </c>
      <c r="G14" s="469">
        <f aca="true" t="shared" si="0" ref="G14:G23">E14+F14</f>
        <v>8.9</v>
      </c>
      <c r="H14" s="418">
        <v>-0.15000000000000036</v>
      </c>
      <c r="I14" s="469">
        <v>0</v>
      </c>
      <c r="J14" s="469">
        <v>-0.14999999999999858</v>
      </c>
      <c r="K14" s="418">
        <v>8.01</v>
      </c>
      <c r="L14" s="418">
        <v>0.89</v>
      </c>
      <c r="M14" s="469">
        <f aca="true" t="shared" si="1" ref="M14:M24">SUM(K14:L14)</f>
        <v>8.9</v>
      </c>
      <c r="N14" s="469">
        <v>7.92</v>
      </c>
      <c r="O14" s="469">
        <v>0.88</v>
      </c>
      <c r="P14" s="469">
        <f aca="true" t="shared" si="2" ref="P14:P23">N14+O14</f>
        <v>8.8</v>
      </c>
      <c r="Q14" s="469">
        <f aca="true" t="shared" si="3" ref="Q14:S23">H14+K14-N14</f>
        <v>-0.0600000000000005</v>
      </c>
      <c r="R14" s="469">
        <f t="shared" si="3"/>
        <v>0.010000000000000009</v>
      </c>
      <c r="S14" s="469">
        <f t="shared" si="3"/>
        <v>-0.049999999999998934</v>
      </c>
      <c r="T14" s="469"/>
      <c r="U14" s="9">
        <v>56</v>
      </c>
      <c r="V14" s="9">
        <v>56</v>
      </c>
    </row>
    <row r="15" spans="1:22" ht="16.5" customHeight="1">
      <c r="A15" s="468">
        <v>3</v>
      </c>
      <c r="B15" s="418" t="s">
        <v>748</v>
      </c>
      <c r="C15" s="418">
        <v>134</v>
      </c>
      <c r="D15" s="418">
        <v>133</v>
      </c>
      <c r="E15" s="418">
        <v>12.06</v>
      </c>
      <c r="F15" s="418">
        <v>1.34</v>
      </c>
      <c r="G15" s="469">
        <f t="shared" si="0"/>
        <v>13.4</v>
      </c>
      <c r="H15" s="418">
        <v>-0.4499999999999993</v>
      </c>
      <c r="I15" s="469">
        <v>0</v>
      </c>
      <c r="J15" s="469">
        <v>-0.4499999999999993</v>
      </c>
      <c r="K15" s="418">
        <v>12.06</v>
      </c>
      <c r="L15" s="418">
        <v>1.34</v>
      </c>
      <c r="M15" s="469">
        <f t="shared" si="1"/>
        <v>13.4</v>
      </c>
      <c r="N15" s="469">
        <v>11.97</v>
      </c>
      <c r="O15" s="469">
        <v>1.33</v>
      </c>
      <c r="P15" s="469">
        <f t="shared" si="2"/>
        <v>13.3</v>
      </c>
      <c r="Q15" s="469">
        <f t="shared" si="3"/>
        <v>-0.35999999999999943</v>
      </c>
      <c r="R15" s="469">
        <f t="shared" si="3"/>
        <v>0.010000000000000009</v>
      </c>
      <c r="S15" s="469">
        <f t="shared" si="3"/>
        <v>-0.34999999999999964</v>
      </c>
      <c r="T15" s="469"/>
      <c r="U15" s="9">
        <v>89</v>
      </c>
      <c r="V15" s="9">
        <v>89</v>
      </c>
    </row>
    <row r="16" spans="1:22" ht="12">
      <c r="A16" s="468">
        <v>4</v>
      </c>
      <c r="B16" s="418" t="s">
        <v>749</v>
      </c>
      <c r="C16" s="418">
        <v>58</v>
      </c>
      <c r="D16" s="418">
        <v>57</v>
      </c>
      <c r="E16" s="418">
        <v>5.22</v>
      </c>
      <c r="F16" s="418">
        <v>0.58</v>
      </c>
      <c r="G16" s="469">
        <f t="shared" si="0"/>
        <v>5.8</v>
      </c>
      <c r="H16" s="418">
        <v>0.1899999999999995</v>
      </c>
      <c r="I16" s="469">
        <v>0</v>
      </c>
      <c r="J16" s="469">
        <v>0.1899999999999995</v>
      </c>
      <c r="K16" s="418">
        <v>5.22</v>
      </c>
      <c r="L16" s="418">
        <v>0.58</v>
      </c>
      <c r="M16" s="469">
        <f t="shared" si="1"/>
        <v>5.8</v>
      </c>
      <c r="N16" s="469">
        <v>5.13</v>
      </c>
      <c r="O16" s="469">
        <v>0.57</v>
      </c>
      <c r="P16" s="469">
        <f t="shared" si="2"/>
        <v>5.7</v>
      </c>
      <c r="Q16" s="469">
        <f t="shared" si="3"/>
        <v>0.27999999999999936</v>
      </c>
      <c r="R16" s="469">
        <f t="shared" si="3"/>
        <v>0.010000000000000009</v>
      </c>
      <c r="S16" s="469">
        <f t="shared" si="3"/>
        <v>0.28999999999999915</v>
      </c>
      <c r="T16" s="469"/>
      <c r="U16" s="9">
        <v>49</v>
      </c>
      <c r="V16" s="9">
        <v>49</v>
      </c>
    </row>
    <row r="17" spans="1:22" ht="12">
      <c r="A17" s="468">
        <v>5</v>
      </c>
      <c r="B17" s="418" t="s">
        <v>750</v>
      </c>
      <c r="C17" s="418">
        <v>149</v>
      </c>
      <c r="D17" s="418">
        <v>148</v>
      </c>
      <c r="E17" s="418">
        <v>13.41</v>
      </c>
      <c r="F17" s="418">
        <v>1.49</v>
      </c>
      <c r="G17" s="469">
        <f t="shared" si="0"/>
        <v>14.9</v>
      </c>
      <c r="H17" s="418">
        <v>-0.6600000000000001</v>
      </c>
      <c r="I17" s="469">
        <v>0</v>
      </c>
      <c r="J17" s="469">
        <v>-0.6600000000000001</v>
      </c>
      <c r="K17" s="418">
        <v>13.41</v>
      </c>
      <c r="L17" s="418">
        <v>1.49</v>
      </c>
      <c r="M17" s="469">
        <f t="shared" si="1"/>
        <v>14.9</v>
      </c>
      <c r="N17" s="469">
        <v>13.32</v>
      </c>
      <c r="O17" s="469">
        <v>1.48</v>
      </c>
      <c r="P17" s="469">
        <f t="shared" si="2"/>
        <v>14.8</v>
      </c>
      <c r="Q17" s="469">
        <f t="shared" si="3"/>
        <v>-0.5700000000000003</v>
      </c>
      <c r="R17" s="469">
        <f t="shared" si="3"/>
        <v>0.010000000000000009</v>
      </c>
      <c r="S17" s="469">
        <f t="shared" si="3"/>
        <v>-0.5600000000000005</v>
      </c>
      <c r="T17" s="469"/>
      <c r="U17" s="9">
        <v>124</v>
      </c>
      <c r="V17" s="9">
        <v>124</v>
      </c>
    </row>
    <row r="18" spans="1:22" ht="12">
      <c r="A18" s="468">
        <v>6</v>
      </c>
      <c r="B18" s="418" t="s">
        <v>751</v>
      </c>
      <c r="C18" s="418">
        <v>218</v>
      </c>
      <c r="D18" s="418">
        <v>217</v>
      </c>
      <c r="E18" s="418">
        <v>19.62</v>
      </c>
      <c r="F18" s="418">
        <v>2.18</v>
      </c>
      <c r="G18" s="469">
        <f t="shared" si="0"/>
        <v>21.8</v>
      </c>
      <c r="H18" s="418">
        <v>-0.41000000000000014</v>
      </c>
      <c r="I18" s="469">
        <v>0</v>
      </c>
      <c r="J18" s="469">
        <v>-0.41000000000000014</v>
      </c>
      <c r="K18" s="418">
        <v>19.62</v>
      </c>
      <c r="L18" s="418">
        <v>2.18</v>
      </c>
      <c r="M18" s="469">
        <f t="shared" si="1"/>
        <v>21.8</v>
      </c>
      <c r="N18" s="469">
        <v>19.53</v>
      </c>
      <c r="O18" s="469">
        <v>2.17</v>
      </c>
      <c r="P18" s="469">
        <f t="shared" si="2"/>
        <v>21.700000000000003</v>
      </c>
      <c r="Q18" s="469">
        <f t="shared" si="3"/>
        <v>-0.3200000000000003</v>
      </c>
      <c r="R18" s="469">
        <f t="shared" si="3"/>
        <v>0.010000000000000231</v>
      </c>
      <c r="S18" s="469">
        <f t="shared" si="3"/>
        <v>-0.3100000000000023</v>
      </c>
      <c r="T18" s="469"/>
      <c r="U18" s="9">
        <v>120</v>
      </c>
      <c r="V18" s="9">
        <v>120</v>
      </c>
    </row>
    <row r="19" spans="1:22" ht="12">
      <c r="A19" s="468">
        <v>7</v>
      </c>
      <c r="B19" s="418" t="s">
        <v>752</v>
      </c>
      <c r="C19" s="418">
        <v>99</v>
      </c>
      <c r="D19" s="418">
        <v>98</v>
      </c>
      <c r="E19" s="418">
        <v>8.91</v>
      </c>
      <c r="F19" s="418">
        <v>0.99</v>
      </c>
      <c r="G19" s="469">
        <f t="shared" si="0"/>
        <v>9.9</v>
      </c>
      <c r="H19" s="418">
        <v>-0.1700000000000017</v>
      </c>
      <c r="I19" s="469">
        <v>0</v>
      </c>
      <c r="J19" s="469">
        <v>-0.1700000000000017</v>
      </c>
      <c r="K19" s="418">
        <v>8.91</v>
      </c>
      <c r="L19" s="418">
        <v>0.99</v>
      </c>
      <c r="M19" s="469">
        <f t="shared" si="1"/>
        <v>9.9</v>
      </c>
      <c r="N19" s="469">
        <v>8.82</v>
      </c>
      <c r="O19" s="469">
        <v>0.98</v>
      </c>
      <c r="P19" s="469">
        <f t="shared" si="2"/>
        <v>9.8</v>
      </c>
      <c r="Q19" s="469">
        <f t="shared" si="3"/>
        <v>-0.08000000000000185</v>
      </c>
      <c r="R19" s="469">
        <f t="shared" si="3"/>
        <v>0.010000000000000009</v>
      </c>
      <c r="S19" s="469">
        <f t="shared" si="3"/>
        <v>-0.07000000000000206</v>
      </c>
      <c r="T19" s="469"/>
      <c r="U19" s="9">
        <v>59</v>
      </c>
      <c r="V19" s="9">
        <v>59</v>
      </c>
    </row>
    <row r="20" spans="1:22" ht="12">
      <c r="A20" s="468">
        <v>8</v>
      </c>
      <c r="B20" s="418" t="s">
        <v>753</v>
      </c>
      <c r="C20" s="418">
        <v>149</v>
      </c>
      <c r="D20" s="418">
        <v>148</v>
      </c>
      <c r="E20" s="418">
        <v>13.41</v>
      </c>
      <c r="F20" s="418">
        <v>1.49</v>
      </c>
      <c r="G20" s="469">
        <f t="shared" si="0"/>
        <v>14.9</v>
      </c>
      <c r="H20" s="418">
        <v>-0.5</v>
      </c>
      <c r="I20" s="469">
        <v>0</v>
      </c>
      <c r="J20" s="469">
        <v>-0.5000000000000018</v>
      </c>
      <c r="K20" s="418">
        <v>13.41</v>
      </c>
      <c r="L20" s="418">
        <v>1.49</v>
      </c>
      <c r="M20" s="469">
        <f t="shared" si="1"/>
        <v>14.9</v>
      </c>
      <c r="N20" s="469">
        <v>13.32</v>
      </c>
      <c r="O20" s="469">
        <v>1.48</v>
      </c>
      <c r="P20" s="469">
        <f t="shared" si="2"/>
        <v>14.8</v>
      </c>
      <c r="Q20" s="469">
        <f t="shared" si="3"/>
        <v>-0.41000000000000014</v>
      </c>
      <c r="R20" s="469">
        <f t="shared" si="3"/>
        <v>0.010000000000000009</v>
      </c>
      <c r="S20" s="469">
        <f t="shared" si="3"/>
        <v>-0.40000000000000213</v>
      </c>
      <c r="T20" s="469"/>
      <c r="U20" s="9">
        <v>249</v>
      </c>
      <c r="V20" s="9">
        <v>249</v>
      </c>
    </row>
    <row r="21" spans="1:22" ht="12">
      <c r="A21" s="468">
        <v>9</v>
      </c>
      <c r="B21" s="418" t="s">
        <v>754</v>
      </c>
      <c r="C21" s="418">
        <v>202</v>
      </c>
      <c r="D21" s="418">
        <v>200</v>
      </c>
      <c r="E21" s="418">
        <v>18.18</v>
      </c>
      <c r="F21" s="418">
        <v>2.02</v>
      </c>
      <c r="G21" s="469">
        <f t="shared" si="0"/>
        <v>20.2</v>
      </c>
      <c r="H21" s="418">
        <v>-0.9600000000000009</v>
      </c>
      <c r="I21" s="469">
        <v>0</v>
      </c>
      <c r="J21" s="469">
        <v>-0.9600000000000044</v>
      </c>
      <c r="K21" s="418">
        <v>18.18</v>
      </c>
      <c r="L21" s="418">
        <v>2.02</v>
      </c>
      <c r="M21" s="469">
        <f t="shared" si="1"/>
        <v>20.2</v>
      </c>
      <c r="N21" s="469">
        <v>18</v>
      </c>
      <c r="O21" s="469">
        <v>2</v>
      </c>
      <c r="P21" s="469">
        <f t="shared" si="2"/>
        <v>20</v>
      </c>
      <c r="Q21" s="469">
        <f t="shared" si="3"/>
        <v>-0.7800000000000011</v>
      </c>
      <c r="R21" s="469">
        <f t="shared" si="3"/>
        <v>0.020000000000000018</v>
      </c>
      <c r="S21" s="469">
        <f t="shared" si="3"/>
        <v>-0.7600000000000051</v>
      </c>
      <c r="T21" s="469"/>
      <c r="U21" s="9">
        <v>159</v>
      </c>
      <c r="V21" s="9">
        <v>159</v>
      </c>
    </row>
    <row r="22" spans="1:22" ht="12">
      <c r="A22" s="468">
        <v>10</v>
      </c>
      <c r="B22" s="418" t="s">
        <v>755</v>
      </c>
      <c r="C22" s="418">
        <v>102</v>
      </c>
      <c r="D22" s="418">
        <v>100</v>
      </c>
      <c r="E22" s="418">
        <v>9.18</v>
      </c>
      <c r="F22" s="418">
        <v>1.02</v>
      </c>
      <c r="G22" s="469">
        <f t="shared" si="0"/>
        <v>10.2</v>
      </c>
      <c r="H22" s="418">
        <v>0.09999999999999964</v>
      </c>
      <c r="I22" s="469">
        <v>0</v>
      </c>
      <c r="J22" s="469">
        <v>0.09999999999999964</v>
      </c>
      <c r="K22" s="418">
        <v>9.18</v>
      </c>
      <c r="L22" s="418">
        <v>1.02</v>
      </c>
      <c r="M22" s="469">
        <f t="shared" si="1"/>
        <v>10.2</v>
      </c>
      <c r="N22" s="469">
        <v>9</v>
      </c>
      <c r="O22" s="469">
        <v>1</v>
      </c>
      <c r="P22" s="469">
        <f t="shared" si="2"/>
        <v>10</v>
      </c>
      <c r="Q22" s="469">
        <f t="shared" si="3"/>
        <v>0.27999999999999936</v>
      </c>
      <c r="R22" s="469">
        <f t="shared" si="3"/>
        <v>0.020000000000000018</v>
      </c>
      <c r="S22" s="469">
        <f t="shared" si="3"/>
        <v>0.29999999999999893</v>
      </c>
      <c r="T22" s="469"/>
      <c r="U22" s="9">
        <v>67</v>
      </c>
      <c r="V22" s="9">
        <v>67</v>
      </c>
    </row>
    <row r="23" spans="1:22" ht="16.5" customHeight="1">
      <c r="A23" s="468">
        <v>11</v>
      </c>
      <c r="B23" s="418" t="s">
        <v>756</v>
      </c>
      <c r="C23" s="418">
        <v>197</v>
      </c>
      <c r="D23" s="418">
        <v>197</v>
      </c>
      <c r="E23" s="418">
        <v>17.73</v>
      </c>
      <c r="F23" s="418">
        <v>1.97</v>
      </c>
      <c r="G23" s="469">
        <f t="shared" si="0"/>
        <v>19.7</v>
      </c>
      <c r="H23" s="418">
        <v>-0.34999999999999964</v>
      </c>
      <c r="I23" s="469">
        <v>0</v>
      </c>
      <c r="J23" s="469">
        <v>-0.34999999999999964</v>
      </c>
      <c r="K23" s="418">
        <v>17.73</v>
      </c>
      <c r="L23" s="418">
        <v>1.97</v>
      </c>
      <c r="M23" s="469">
        <f t="shared" si="1"/>
        <v>19.7</v>
      </c>
      <c r="N23" s="469">
        <v>17.73</v>
      </c>
      <c r="O23" s="469">
        <v>1.97</v>
      </c>
      <c r="P23" s="469">
        <f t="shared" si="2"/>
        <v>19.7</v>
      </c>
      <c r="Q23" s="469">
        <f t="shared" si="3"/>
        <v>-0.34999999999999787</v>
      </c>
      <c r="R23" s="469">
        <f t="shared" si="3"/>
        <v>0</v>
      </c>
      <c r="S23" s="469">
        <f t="shared" si="3"/>
        <v>-0.34999999999999787</v>
      </c>
      <c r="T23" s="469"/>
      <c r="U23" s="9">
        <v>139</v>
      </c>
      <c r="V23" s="9">
        <v>139</v>
      </c>
    </row>
    <row r="24" spans="1:22" ht="12.75">
      <c r="A24" s="840" t="s">
        <v>15</v>
      </c>
      <c r="B24" s="841"/>
      <c r="C24" s="446">
        <v>1722</v>
      </c>
      <c r="D24" s="446">
        <f>SUM(D13:D23)</f>
        <v>1710</v>
      </c>
      <c r="E24" s="446">
        <v>154.98</v>
      </c>
      <c r="F24" s="446">
        <v>17.22</v>
      </c>
      <c r="G24" s="471">
        <f>SUM(G13:G23)</f>
        <v>172.2</v>
      </c>
      <c r="H24" s="446">
        <v>-4.680000000000003</v>
      </c>
      <c r="I24" s="471">
        <v>0</v>
      </c>
      <c r="J24" s="471">
        <v>-4.680000000000014</v>
      </c>
      <c r="K24" s="446">
        <v>154.98</v>
      </c>
      <c r="L24" s="446">
        <v>17.22</v>
      </c>
      <c r="M24" s="469">
        <f t="shared" si="1"/>
        <v>172.2</v>
      </c>
      <c r="N24" s="471">
        <v>153.89999999999998</v>
      </c>
      <c r="O24" s="471">
        <v>17.1</v>
      </c>
      <c r="P24" s="471">
        <f>SUM(P13:P23)</f>
        <v>171</v>
      </c>
      <c r="Q24" s="471">
        <f>SUM(Q13:Q23)</f>
        <v>-3.600000000000003</v>
      </c>
      <c r="R24" s="471">
        <f>SUM(R13:R23)</f>
        <v>0.1200000000000001</v>
      </c>
      <c r="S24" s="471">
        <f>SUM(S13:S23)</f>
        <v>-3.4800000000000164</v>
      </c>
      <c r="T24" s="446"/>
      <c r="U24" s="29">
        <f>SUM(U13:U23)</f>
        <v>1362</v>
      </c>
      <c r="V24" s="29">
        <f>SUM(V13:V23)</f>
        <v>1362</v>
      </c>
    </row>
    <row r="26" ht="12">
      <c r="D26" s="531"/>
    </row>
    <row r="29" spans="1:21" ht="12.75">
      <c r="A29" s="14" t="s">
        <v>11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5"/>
      <c r="O29" s="15"/>
      <c r="P29" s="863"/>
      <c r="Q29" s="863"/>
      <c r="U29" s="14"/>
    </row>
    <row r="30" spans="1:21" ht="12.7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5"/>
      <c r="O30" s="15"/>
      <c r="P30" s="128"/>
      <c r="Q30" s="128"/>
      <c r="U30" s="14"/>
    </row>
    <row r="31" spans="1:21" ht="12.7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5"/>
      <c r="O31" s="15"/>
      <c r="P31" s="128"/>
      <c r="Q31" s="128"/>
      <c r="U31" s="14"/>
    </row>
    <row r="32" spans="1:17" ht="12.75">
      <c r="A32" s="84"/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</row>
    <row r="33" spans="1:20" ht="13.5">
      <c r="A33" s="84"/>
      <c r="B33" s="84"/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757" t="s">
        <v>758</v>
      </c>
      <c r="Q33" s="757"/>
      <c r="R33" s="757"/>
      <c r="S33" s="757"/>
      <c r="T33" s="757"/>
    </row>
    <row r="34" spans="15:20" ht="13.5">
      <c r="O34" s="35"/>
      <c r="P34" s="14"/>
      <c r="Q34" s="305" t="s">
        <v>759</v>
      </c>
      <c r="R34" s="305"/>
      <c r="S34" s="305"/>
      <c r="T34" s="305"/>
    </row>
  </sheetData>
  <sheetProtection/>
  <mergeCells count="22">
    <mergeCell ref="Q1:V1"/>
    <mergeCell ref="K10:M10"/>
    <mergeCell ref="N10:P10"/>
    <mergeCell ref="Q10:S10"/>
    <mergeCell ref="A3:Q3"/>
    <mergeCell ref="A4:P4"/>
    <mergeCell ref="V10:V11"/>
    <mergeCell ref="D10:D11"/>
    <mergeCell ref="A5:B5"/>
    <mergeCell ref="A7:S7"/>
    <mergeCell ref="A10:A11"/>
    <mergeCell ref="B10:B11"/>
    <mergeCell ref="H10:J10"/>
    <mergeCell ref="C10:C11"/>
    <mergeCell ref="P29:Q29"/>
    <mergeCell ref="A24:B24"/>
    <mergeCell ref="P9:V9"/>
    <mergeCell ref="P8:V8"/>
    <mergeCell ref="E10:G10"/>
    <mergeCell ref="P33:T33"/>
    <mergeCell ref="U10:U11"/>
    <mergeCell ref="T10:T11"/>
  </mergeCells>
  <printOptions horizontalCentered="1"/>
  <pageMargins left="0.7086614173228347" right="0.51" top="0.2362204724409449" bottom="0" header="0.31496062992125984" footer="0.31496062992125984"/>
  <pageSetup fitToHeight="1" fitToWidth="1" horizontalDpi="600" verticalDpi="600" orientation="landscape" paperSize="9" scale="65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5"/>
  <sheetViews>
    <sheetView view="pageBreakPreview" zoomScaleSheetLayoutView="100" zoomScalePageLayoutView="0" workbookViewId="0" topLeftCell="A7">
      <selection activeCell="C38" sqref="C38"/>
    </sheetView>
  </sheetViews>
  <sheetFormatPr defaultColWidth="9.140625" defaultRowHeight="12.75"/>
  <cols>
    <col min="1" max="1" width="9.140625" style="15" customWidth="1"/>
    <col min="2" max="2" width="17.140625" style="15" customWidth="1"/>
    <col min="3" max="3" width="16.57421875" style="15" customWidth="1"/>
    <col min="4" max="4" width="15.8515625" style="15" customWidth="1"/>
    <col min="5" max="5" width="18.8515625" style="15" customWidth="1"/>
    <col min="6" max="6" width="19.00390625" style="15" customWidth="1"/>
    <col min="7" max="7" width="22.57421875" style="15" customWidth="1"/>
    <col min="8" max="8" width="16.7109375" style="15" customWidth="1"/>
    <col min="9" max="9" width="30.140625" style="15" customWidth="1"/>
    <col min="10" max="16384" width="9.140625" style="15" customWidth="1"/>
  </cols>
  <sheetData>
    <row r="1" spans="9:10" ht="15">
      <c r="I1" s="40" t="s">
        <v>62</v>
      </c>
      <c r="J1" s="42"/>
    </row>
    <row r="2" spans="4:10" ht="15">
      <c r="D2" s="44" t="s">
        <v>0</v>
      </c>
      <c r="E2" s="44"/>
      <c r="F2" s="44"/>
      <c r="G2" s="44"/>
      <c r="H2" s="44"/>
      <c r="I2" s="44"/>
      <c r="J2" s="44"/>
    </row>
    <row r="3" spans="2:10" ht="20.25" customHeight="1">
      <c r="B3" s="165"/>
      <c r="C3" s="871" t="s">
        <v>790</v>
      </c>
      <c r="D3" s="871"/>
      <c r="E3" s="871"/>
      <c r="F3" s="871"/>
      <c r="G3" s="130"/>
      <c r="H3" s="130"/>
      <c r="I3" s="130"/>
      <c r="J3" s="43"/>
    </row>
    <row r="4" ht="10.5" customHeight="1"/>
    <row r="5" spans="1:9" ht="30.75" customHeight="1">
      <c r="A5" s="872" t="s">
        <v>814</v>
      </c>
      <c r="B5" s="872"/>
      <c r="C5" s="872"/>
      <c r="D5" s="872"/>
      <c r="E5" s="872"/>
      <c r="F5" s="872"/>
      <c r="G5" s="872"/>
      <c r="H5" s="872"/>
      <c r="I5" s="872"/>
    </row>
    <row r="7" ht="0.75" customHeight="1"/>
    <row r="8" spans="1:9" ht="12.75">
      <c r="A8" s="750" t="s">
        <v>780</v>
      </c>
      <c r="B8" s="750"/>
      <c r="I8" s="32" t="s">
        <v>19</v>
      </c>
    </row>
    <row r="9" spans="4:22" ht="12.75">
      <c r="D9" s="808" t="s">
        <v>849</v>
      </c>
      <c r="E9" s="808"/>
      <c r="F9" s="808"/>
      <c r="G9" s="808"/>
      <c r="H9" s="808"/>
      <c r="I9" s="808"/>
      <c r="U9" s="19"/>
      <c r="V9" s="21"/>
    </row>
    <row r="10" spans="1:9" ht="44.25" customHeight="1">
      <c r="A10" s="5" t="s">
        <v>2</v>
      </c>
      <c r="B10" s="5" t="s">
        <v>3</v>
      </c>
      <c r="C10" s="2" t="s">
        <v>841</v>
      </c>
      <c r="D10" s="2" t="s">
        <v>842</v>
      </c>
      <c r="E10" s="2" t="s">
        <v>108</v>
      </c>
      <c r="F10" s="5" t="s">
        <v>218</v>
      </c>
      <c r="G10" s="2" t="s">
        <v>726</v>
      </c>
      <c r="H10" s="2" t="s">
        <v>149</v>
      </c>
      <c r="I10" s="33" t="s">
        <v>891</v>
      </c>
    </row>
    <row r="11" spans="1:9" s="117" customFormat="1" ht="15.75" customHeight="1">
      <c r="A11" s="67">
        <v>1</v>
      </c>
      <c r="B11" s="66">
        <v>2</v>
      </c>
      <c r="C11" s="67">
        <v>3</v>
      </c>
      <c r="D11" s="66">
        <v>4</v>
      </c>
      <c r="E11" s="67">
        <v>5</v>
      </c>
      <c r="F11" s="66">
        <v>6</v>
      </c>
      <c r="G11" s="67">
        <v>7</v>
      </c>
      <c r="H11" s="66">
        <v>8</v>
      </c>
      <c r="I11" s="67">
        <v>9</v>
      </c>
    </row>
    <row r="12" spans="1:9" ht="13.5" customHeight="1">
      <c r="A12" s="18">
        <v>1</v>
      </c>
      <c r="B12" s="19" t="s">
        <v>746</v>
      </c>
      <c r="C12" s="565">
        <v>26.38</v>
      </c>
      <c r="D12" s="423">
        <v>-6.790000000000003</v>
      </c>
      <c r="E12" s="565">
        <v>26.7</v>
      </c>
      <c r="F12" s="19">
        <v>0</v>
      </c>
      <c r="G12" s="19">
        <v>2491</v>
      </c>
      <c r="H12" s="565">
        <v>26.96</v>
      </c>
      <c r="I12" s="423">
        <f>D12+E12-H12</f>
        <v>-7.050000000000004</v>
      </c>
    </row>
    <row r="13" spans="1:9" ht="13.5" customHeight="1">
      <c r="A13" s="18">
        <v>2</v>
      </c>
      <c r="B13" s="19" t="s">
        <v>747</v>
      </c>
      <c r="C13" s="565">
        <v>5.03</v>
      </c>
      <c r="D13" s="423">
        <v>1.1500000000000004</v>
      </c>
      <c r="E13" s="565">
        <v>4.15</v>
      </c>
      <c r="F13" s="19">
        <v>0</v>
      </c>
      <c r="G13" s="19">
        <v>2491</v>
      </c>
      <c r="H13" s="565">
        <v>3.55</v>
      </c>
      <c r="I13" s="423">
        <f aca="true" t="shared" si="0" ref="I13:I23">D13+E13-H13</f>
        <v>1.7500000000000009</v>
      </c>
    </row>
    <row r="14" spans="1:9" ht="13.5" customHeight="1">
      <c r="A14" s="18">
        <v>3</v>
      </c>
      <c r="B14" s="19" t="s">
        <v>748</v>
      </c>
      <c r="C14" s="565">
        <v>7.06</v>
      </c>
      <c r="D14" s="423">
        <v>-1.1500000000000004</v>
      </c>
      <c r="E14" s="565">
        <v>7.39</v>
      </c>
      <c r="F14" s="19">
        <v>0</v>
      </c>
      <c r="G14" s="19">
        <v>2491</v>
      </c>
      <c r="H14" s="565">
        <v>6.49</v>
      </c>
      <c r="I14" s="423">
        <f t="shared" si="0"/>
        <v>-0.2500000000000009</v>
      </c>
    </row>
    <row r="15" spans="1:9" s="498" customFormat="1" ht="12.75">
      <c r="A15" s="468">
        <v>4</v>
      </c>
      <c r="B15" s="418" t="s">
        <v>749</v>
      </c>
      <c r="C15" s="565">
        <v>3.08</v>
      </c>
      <c r="D15" s="469">
        <v>0.246</v>
      </c>
      <c r="E15" s="566">
        <v>2.88</v>
      </c>
      <c r="F15" s="446">
        <v>0</v>
      </c>
      <c r="G15" s="418">
        <v>2491</v>
      </c>
      <c r="H15" s="566">
        <v>2.64</v>
      </c>
      <c r="I15" s="469">
        <f t="shared" si="0"/>
        <v>0.48599999999999977</v>
      </c>
    </row>
    <row r="16" spans="1:9" ht="15.75" customHeight="1">
      <c r="A16" s="18">
        <v>5</v>
      </c>
      <c r="B16" s="19" t="s">
        <v>750</v>
      </c>
      <c r="C16" s="565">
        <v>7.04</v>
      </c>
      <c r="D16" s="423">
        <v>-0.8699999999999992</v>
      </c>
      <c r="E16" s="565">
        <v>6.76</v>
      </c>
      <c r="F16" s="19">
        <v>0</v>
      </c>
      <c r="G16" s="19">
        <v>2491</v>
      </c>
      <c r="H16" s="565">
        <v>6.57</v>
      </c>
      <c r="I16" s="423">
        <f t="shared" si="0"/>
        <v>-0.6799999999999997</v>
      </c>
    </row>
    <row r="17" spans="1:9" ht="12.75" customHeight="1">
      <c r="A17" s="18">
        <v>6</v>
      </c>
      <c r="B17" s="19" t="s">
        <v>751</v>
      </c>
      <c r="C17" s="567">
        <v>16.31</v>
      </c>
      <c r="D17" s="423">
        <v>-3.5</v>
      </c>
      <c r="E17" s="567">
        <v>16.77</v>
      </c>
      <c r="F17" s="19">
        <v>0</v>
      </c>
      <c r="G17" s="19">
        <v>2491</v>
      </c>
      <c r="H17" s="567">
        <v>15.77</v>
      </c>
      <c r="I17" s="423">
        <f t="shared" si="0"/>
        <v>-2.5</v>
      </c>
    </row>
    <row r="18" spans="1:9" ht="12.75" customHeight="1">
      <c r="A18" s="18">
        <v>7</v>
      </c>
      <c r="B18" s="19" t="s">
        <v>752</v>
      </c>
      <c r="C18" s="567">
        <v>6.05</v>
      </c>
      <c r="D18" s="423">
        <v>-1.7300000000000004</v>
      </c>
      <c r="E18" s="567">
        <v>6.16</v>
      </c>
      <c r="F18" s="19">
        <v>0</v>
      </c>
      <c r="G18" s="19">
        <v>2491</v>
      </c>
      <c r="H18" s="567">
        <v>5.71</v>
      </c>
      <c r="I18" s="423">
        <f t="shared" si="0"/>
        <v>-1.2800000000000002</v>
      </c>
    </row>
    <row r="19" spans="1:9" ht="12">
      <c r="A19" s="18">
        <v>8</v>
      </c>
      <c r="B19" s="19" t="s">
        <v>753</v>
      </c>
      <c r="C19" s="565">
        <v>8.99</v>
      </c>
      <c r="D19" s="423">
        <v>-1.7000000000000002</v>
      </c>
      <c r="E19" s="565">
        <v>8.96</v>
      </c>
      <c r="F19" s="19">
        <v>0</v>
      </c>
      <c r="G19" s="19">
        <v>2491</v>
      </c>
      <c r="H19" s="565">
        <v>8.52</v>
      </c>
      <c r="I19" s="423">
        <f t="shared" si="0"/>
        <v>-1.259999999999999</v>
      </c>
    </row>
    <row r="20" spans="1:9" ht="12">
      <c r="A20" s="18">
        <v>9</v>
      </c>
      <c r="B20" s="19" t="s">
        <v>754</v>
      </c>
      <c r="C20" s="565">
        <v>11.12</v>
      </c>
      <c r="D20" s="423">
        <v>-4.140000000000001</v>
      </c>
      <c r="E20" s="565">
        <v>11.43</v>
      </c>
      <c r="F20" s="19">
        <v>0</v>
      </c>
      <c r="G20" s="19">
        <v>2491</v>
      </c>
      <c r="H20" s="565">
        <v>11.31</v>
      </c>
      <c r="I20" s="423">
        <f t="shared" si="0"/>
        <v>-4.020000000000001</v>
      </c>
    </row>
    <row r="21" spans="1:9" ht="12">
      <c r="A21" s="18">
        <v>10</v>
      </c>
      <c r="B21" s="19" t="s">
        <v>755</v>
      </c>
      <c r="C21" s="565">
        <v>4.24</v>
      </c>
      <c r="D21" s="423">
        <v>-1.4699999999999998</v>
      </c>
      <c r="E21" s="565">
        <v>3.63</v>
      </c>
      <c r="F21" s="19">
        <v>0</v>
      </c>
      <c r="G21" s="19">
        <v>2491</v>
      </c>
      <c r="H21" s="565">
        <v>3.56</v>
      </c>
      <c r="I21" s="423">
        <f t="shared" si="0"/>
        <v>-1.4</v>
      </c>
    </row>
    <row r="22" spans="1:9" ht="12">
      <c r="A22" s="18">
        <v>11</v>
      </c>
      <c r="B22" s="19" t="s">
        <v>756</v>
      </c>
      <c r="C22" s="565">
        <v>6.24</v>
      </c>
      <c r="D22" s="423">
        <v>-0.25</v>
      </c>
      <c r="E22" s="565">
        <v>6.71</v>
      </c>
      <c r="F22" s="19">
        <v>0</v>
      </c>
      <c r="G22" s="19">
        <v>2491</v>
      </c>
      <c r="H22" s="565">
        <v>6.46</v>
      </c>
      <c r="I22" s="423">
        <f t="shared" si="0"/>
        <v>0</v>
      </c>
    </row>
    <row r="23" spans="1:9" ht="12.75">
      <c r="A23" s="711" t="s">
        <v>15</v>
      </c>
      <c r="B23" s="711"/>
      <c r="C23" s="568">
        <f>SUM(C12:C22)</f>
        <v>101.53999999999998</v>
      </c>
      <c r="D23" s="424">
        <v>-20.203999999999994</v>
      </c>
      <c r="E23" s="568">
        <v>101.54</v>
      </c>
      <c r="F23" s="29">
        <v>0</v>
      </c>
      <c r="G23" s="29">
        <v>2491</v>
      </c>
      <c r="H23" s="568">
        <v>97.53999999999999</v>
      </c>
      <c r="I23" s="424">
        <f t="shared" si="0"/>
        <v>-16.20399999999998</v>
      </c>
    </row>
    <row r="24" spans="1:9" ht="12">
      <c r="A24" s="72"/>
      <c r="B24" s="21"/>
      <c r="C24" s="21"/>
      <c r="D24" s="21"/>
      <c r="E24" s="21"/>
      <c r="F24" s="21"/>
      <c r="G24" s="21"/>
      <c r="H24" s="21"/>
      <c r="I24" s="21"/>
    </row>
    <row r="25" spans="1:9" ht="12">
      <c r="A25" s="350"/>
      <c r="B25" s="21"/>
      <c r="C25" s="21"/>
      <c r="D25" s="21"/>
      <c r="E25" s="21"/>
      <c r="F25" s="21"/>
      <c r="G25" s="21"/>
      <c r="H25" s="21"/>
      <c r="I25" s="21"/>
    </row>
    <row r="26" spans="1:9" ht="12">
      <c r="A26" s="350"/>
      <c r="B26" s="21"/>
      <c r="C26" s="21"/>
      <c r="D26" s="21"/>
      <c r="E26" s="21"/>
      <c r="F26" s="21"/>
      <c r="G26" s="21"/>
      <c r="H26" s="21"/>
      <c r="I26" s="21"/>
    </row>
    <row r="27" spans="1:9" ht="12">
      <c r="A27" s="72"/>
      <c r="B27" s="21"/>
      <c r="C27" s="21"/>
      <c r="D27" s="21"/>
      <c r="E27" s="21"/>
      <c r="F27" s="21"/>
      <c r="G27" s="21"/>
      <c r="H27" s="21"/>
      <c r="I27" s="21"/>
    </row>
    <row r="28" spans="1:9" ht="12">
      <c r="A28" s="72"/>
      <c r="B28" s="21"/>
      <c r="C28" s="21"/>
      <c r="D28" s="21"/>
      <c r="E28" s="21"/>
      <c r="F28" s="21"/>
      <c r="G28" s="21"/>
      <c r="H28" s="21"/>
      <c r="I28" s="21"/>
    </row>
    <row r="29" spans="1:9" ht="12.75">
      <c r="A29" s="11"/>
      <c r="B29" s="21"/>
      <c r="C29" s="21"/>
      <c r="D29" s="21"/>
      <c r="E29" s="21"/>
      <c r="F29" s="21"/>
      <c r="G29" s="21"/>
      <c r="H29" s="21"/>
      <c r="I29" s="21"/>
    </row>
    <row r="30" spans="5:9" ht="12.75">
      <c r="E30" s="30"/>
      <c r="F30" s="30"/>
      <c r="G30" s="30"/>
      <c r="H30" s="21"/>
      <c r="I30" s="21"/>
    </row>
    <row r="31" spans="5:9" ht="12.75">
      <c r="E31" s="11"/>
      <c r="F31" s="11"/>
      <c r="G31" s="11"/>
      <c r="H31" s="30"/>
      <c r="I31" s="21"/>
    </row>
    <row r="32" spans="1:10" ht="12.75">
      <c r="A32" s="35" t="s">
        <v>11</v>
      </c>
      <c r="E32" s="35"/>
      <c r="F32" s="35"/>
      <c r="G32" s="35"/>
      <c r="I32" s="84"/>
      <c r="J32" s="84"/>
    </row>
    <row r="33" spans="5:9" ht="12.75">
      <c r="E33" s="84"/>
      <c r="F33" s="84"/>
      <c r="G33" s="84"/>
      <c r="H33" s="84"/>
      <c r="I33" s="84"/>
    </row>
    <row r="34" spans="5:9" ht="13.5">
      <c r="E34" s="84"/>
      <c r="F34" s="84"/>
      <c r="G34" s="757" t="s">
        <v>758</v>
      </c>
      <c r="H34" s="757"/>
      <c r="I34" s="757"/>
    </row>
    <row r="35" spans="7:12" ht="13.5">
      <c r="G35" s="757" t="s">
        <v>759</v>
      </c>
      <c r="H35" s="757"/>
      <c r="I35" s="757"/>
      <c r="J35" s="35"/>
      <c r="K35" s="35"/>
      <c r="L35" s="35"/>
    </row>
  </sheetData>
  <sheetProtection/>
  <mergeCells count="7">
    <mergeCell ref="C3:F3"/>
    <mergeCell ref="D9:I9"/>
    <mergeCell ref="A5:I5"/>
    <mergeCell ref="A23:B23"/>
    <mergeCell ref="G34:I34"/>
    <mergeCell ref="G35:I35"/>
    <mergeCell ref="A8:B8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80" r:id="rId1"/>
  <colBreaks count="1" manualBreakCount="1">
    <brk id="9" max="32" man="1"/>
  </colBreaks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4"/>
  <sheetViews>
    <sheetView view="pageBreakPreview" zoomScale="81" zoomScaleSheetLayoutView="81" zoomScalePageLayoutView="0" workbookViewId="0" topLeftCell="A14">
      <selection activeCell="C38" sqref="C38"/>
    </sheetView>
  </sheetViews>
  <sheetFormatPr defaultColWidth="9.140625" defaultRowHeight="12.75"/>
  <cols>
    <col min="1" max="1" width="4.421875" style="15" customWidth="1"/>
    <col min="2" max="2" width="37.28125" style="15" customWidth="1"/>
    <col min="3" max="3" width="12.28125" style="15" customWidth="1"/>
    <col min="4" max="4" width="15.140625" style="15" customWidth="1"/>
    <col min="5" max="5" width="19.7109375" style="15" customWidth="1"/>
    <col min="6" max="6" width="15.8515625" style="15" customWidth="1"/>
    <col min="7" max="7" width="12.57421875" style="15" customWidth="1"/>
    <col min="8" max="8" width="23.7109375" style="15" customWidth="1"/>
    <col min="9" max="16384" width="9.140625" style="15" customWidth="1"/>
  </cols>
  <sheetData>
    <row r="1" spans="4:14" ht="15">
      <c r="D1" s="35"/>
      <c r="E1" s="35"/>
      <c r="F1" s="35"/>
      <c r="H1" s="40" t="s">
        <v>63</v>
      </c>
      <c r="I1" s="35"/>
      <c r="M1" s="42"/>
      <c r="N1" s="42"/>
    </row>
    <row r="2" spans="1:14" ht="15">
      <c r="A2" s="815" t="s">
        <v>0</v>
      </c>
      <c r="B2" s="815"/>
      <c r="C2" s="815"/>
      <c r="D2" s="815"/>
      <c r="E2" s="815"/>
      <c r="F2" s="815"/>
      <c r="G2" s="815"/>
      <c r="H2" s="815"/>
      <c r="I2" s="44"/>
      <c r="J2" s="44"/>
      <c r="K2" s="44"/>
      <c r="L2" s="44"/>
      <c r="M2" s="44"/>
      <c r="N2" s="44"/>
    </row>
    <row r="3" spans="1:14" ht="19.5">
      <c r="A3" s="748" t="s">
        <v>790</v>
      </c>
      <c r="B3" s="748"/>
      <c r="C3" s="748"/>
      <c r="D3" s="748"/>
      <c r="E3" s="748"/>
      <c r="F3" s="748"/>
      <c r="G3" s="748"/>
      <c r="H3" s="748"/>
      <c r="I3" s="43"/>
      <c r="J3" s="43"/>
      <c r="K3" s="43"/>
      <c r="L3" s="43"/>
      <c r="M3" s="43"/>
      <c r="N3" s="43"/>
    </row>
    <row r="4" ht="10.5" customHeight="1"/>
    <row r="5" spans="1:8" ht="19.5" customHeight="1">
      <c r="A5" s="749" t="s">
        <v>815</v>
      </c>
      <c r="B5" s="815"/>
      <c r="C5" s="815"/>
      <c r="D5" s="815"/>
      <c r="E5" s="815"/>
      <c r="F5" s="815"/>
      <c r="G5" s="815"/>
      <c r="H5" s="815"/>
    </row>
    <row r="7" spans="1:10" s="13" customFormat="1" ht="15.75" customHeight="1" hidden="1">
      <c r="A7" s="15"/>
      <c r="B7" s="15"/>
      <c r="C7" s="15"/>
      <c r="D7" s="15"/>
      <c r="E7" s="15"/>
      <c r="F7" s="15"/>
      <c r="G7" s="15"/>
      <c r="H7" s="15"/>
      <c r="I7" s="15"/>
      <c r="J7" s="15"/>
    </row>
    <row r="8" spans="1:9" s="13" customFormat="1" ht="15">
      <c r="A8" s="750" t="s">
        <v>780</v>
      </c>
      <c r="B8" s="750"/>
      <c r="C8" s="15"/>
      <c r="D8" s="15"/>
      <c r="E8" s="15"/>
      <c r="F8" s="15"/>
      <c r="G8" s="15"/>
      <c r="H8" s="32" t="s">
        <v>23</v>
      </c>
      <c r="I8" s="15"/>
    </row>
    <row r="9" spans="1:20" s="13" customFormat="1" ht="15">
      <c r="A9" s="14"/>
      <c r="B9" s="15"/>
      <c r="C9" s="15"/>
      <c r="D9" s="104"/>
      <c r="E9" s="104"/>
      <c r="G9" s="104" t="s">
        <v>850</v>
      </c>
      <c r="H9" s="104"/>
      <c r="J9" s="115"/>
      <c r="K9" s="115"/>
      <c r="L9" s="115"/>
      <c r="S9" s="126"/>
      <c r="T9" s="126"/>
    </row>
    <row r="10" spans="1:8" s="36" customFormat="1" ht="42.75" customHeight="1">
      <c r="A10" s="38"/>
      <c r="B10" s="5" t="s">
        <v>24</v>
      </c>
      <c r="C10" s="5" t="s">
        <v>840</v>
      </c>
      <c r="D10" s="5" t="s">
        <v>693</v>
      </c>
      <c r="E10" s="5" t="s">
        <v>217</v>
      </c>
      <c r="F10" s="5" t="s">
        <v>218</v>
      </c>
      <c r="G10" s="5" t="s">
        <v>69</v>
      </c>
      <c r="H10" s="5" t="s">
        <v>694</v>
      </c>
    </row>
    <row r="11" spans="1:8" s="36" customFormat="1" ht="14.25" customHeight="1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</row>
    <row r="12" spans="1:8" ht="16.5" customHeight="1">
      <c r="A12" s="29" t="s">
        <v>25</v>
      </c>
      <c r="B12" s="29" t="s">
        <v>26</v>
      </c>
      <c r="C12" s="873">
        <v>30.89</v>
      </c>
      <c r="D12" s="873">
        <v>0</v>
      </c>
      <c r="E12" s="873">
        <v>30.89</v>
      </c>
      <c r="F12" s="873">
        <v>0</v>
      </c>
      <c r="G12" s="875">
        <v>30.89</v>
      </c>
      <c r="H12" s="873">
        <f>D12+E12-G12</f>
        <v>0</v>
      </c>
    </row>
    <row r="13" spans="1:8" ht="20.25" customHeight="1">
      <c r="A13" s="19"/>
      <c r="B13" s="19" t="s">
        <v>27</v>
      </c>
      <c r="C13" s="873"/>
      <c r="D13" s="873"/>
      <c r="E13" s="873"/>
      <c r="F13" s="873"/>
      <c r="G13" s="876"/>
      <c r="H13" s="873"/>
    </row>
    <row r="14" spans="1:8" ht="17.25" customHeight="1">
      <c r="A14" s="19"/>
      <c r="B14" s="19" t="s">
        <v>182</v>
      </c>
      <c r="C14" s="873"/>
      <c r="D14" s="873"/>
      <c r="E14" s="873"/>
      <c r="F14" s="873"/>
      <c r="G14" s="876"/>
      <c r="H14" s="873"/>
    </row>
    <row r="15" spans="1:8" s="36" customFormat="1" ht="33.75" customHeight="1">
      <c r="A15" s="37"/>
      <c r="B15" s="37" t="s">
        <v>183</v>
      </c>
      <c r="C15" s="873"/>
      <c r="D15" s="873"/>
      <c r="E15" s="873"/>
      <c r="F15" s="873"/>
      <c r="G15" s="877"/>
      <c r="H15" s="873"/>
    </row>
    <row r="16" spans="1:8" s="36" customFormat="1" ht="12.75">
      <c r="A16" s="37"/>
      <c r="B16" s="38" t="s">
        <v>28</v>
      </c>
      <c r="C16" s="421">
        <f>SUM(C12)</f>
        <v>30.89</v>
      </c>
      <c r="D16" s="421">
        <v>0</v>
      </c>
      <c r="E16" s="421">
        <f>SUM(E12)</f>
        <v>30.89</v>
      </c>
      <c r="F16" s="421">
        <v>0</v>
      </c>
      <c r="G16" s="421">
        <f>G12</f>
        <v>30.89</v>
      </c>
      <c r="H16" s="421">
        <f>H12</f>
        <v>0</v>
      </c>
    </row>
    <row r="17" spans="1:8" s="36" customFormat="1" ht="40.5" customHeight="1">
      <c r="A17" s="38" t="s">
        <v>29</v>
      </c>
      <c r="B17" s="38" t="s">
        <v>216</v>
      </c>
      <c r="C17" s="874">
        <v>30.9</v>
      </c>
      <c r="D17" s="874">
        <v>0</v>
      </c>
      <c r="E17" s="874">
        <v>30.9</v>
      </c>
      <c r="F17" s="874">
        <v>0</v>
      </c>
      <c r="G17" s="875">
        <v>30.9</v>
      </c>
      <c r="H17" s="874">
        <f>D17+E17-G17</f>
        <v>0</v>
      </c>
    </row>
    <row r="18" spans="1:8" ht="28.5" customHeight="1">
      <c r="A18" s="19"/>
      <c r="B18" s="157" t="s">
        <v>185</v>
      </c>
      <c r="C18" s="874"/>
      <c r="D18" s="874"/>
      <c r="E18" s="874"/>
      <c r="F18" s="874"/>
      <c r="G18" s="876"/>
      <c r="H18" s="874"/>
    </row>
    <row r="19" spans="1:13" ht="19.5" customHeight="1">
      <c r="A19" s="19"/>
      <c r="B19" s="37" t="s">
        <v>30</v>
      </c>
      <c r="C19" s="874"/>
      <c r="D19" s="874"/>
      <c r="E19" s="874"/>
      <c r="F19" s="874"/>
      <c r="G19" s="876"/>
      <c r="H19" s="874"/>
      <c r="M19" s="524"/>
    </row>
    <row r="20" spans="1:13" ht="21.75" customHeight="1">
      <c r="A20" s="19"/>
      <c r="B20" s="37" t="s">
        <v>186</v>
      </c>
      <c r="C20" s="874"/>
      <c r="D20" s="874"/>
      <c r="E20" s="874"/>
      <c r="F20" s="874"/>
      <c r="G20" s="876"/>
      <c r="H20" s="874"/>
      <c r="M20" s="524"/>
    </row>
    <row r="21" spans="1:8" s="36" customFormat="1" ht="27.75" customHeight="1">
      <c r="A21" s="37"/>
      <c r="B21" s="37" t="s">
        <v>31</v>
      </c>
      <c r="C21" s="874"/>
      <c r="D21" s="874"/>
      <c r="E21" s="874"/>
      <c r="F21" s="874"/>
      <c r="G21" s="876"/>
      <c r="H21" s="874"/>
    </row>
    <row r="22" spans="1:8" s="36" customFormat="1" ht="19.5" customHeight="1">
      <c r="A22" s="37"/>
      <c r="B22" s="37" t="s">
        <v>184</v>
      </c>
      <c r="C22" s="874"/>
      <c r="D22" s="874"/>
      <c r="E22" s="874"/>
      <c r="F22" s="874"/>
      <c r="G22" s="876"/>
      <c r="H22" s="874"/>
    </row>
    <row r="23" spans="1:8" s="36" customFormat="1" ht="27.75" customHeight="1">
      <c r="A23" s="37"/>
      <c r="B23" s="37" t="s">
        <v>187</v>
      </c>
      <c r="C23" s="874"/>
      <c r="D23" s="874"/>
      <c r="E23" s="874"/>
      <c r="F23" s="874"/>
      <c r="G23" s="876"/>
      <c r="H23" s="874"/>
    </row>
    <row r="24" spans="1:8" s="36" customFormat="1" ht="18.75" customHeight="1">
      <c r="A24" s="38"/>
      <c r="B24" s="37" t="s">
        <v>188</v>
      </c>
      <c r="C24" s="874"/>
      <c r="D24" s="874"/>
      <c r="E24" s="874"/>
      <c r="F24" s="874"/>
      <c r="G24" s="877"/>
      <c r="H24" s="874"/>
    </row>
    <row r="25" spans="1:8" s="36" customFormat="1" ht="19.5" customHeight="1">
      <c r="A25" s="38"/>
      <c r="B25" s="38" t="s">
        <v>28</v>
      </c>
      <c r="C25" s="421">
        <f>SUM(C17)</f>
        <v>30.9</v>
      </c>
      <c r="D25" s="421">
        <f>SUM(D17)</f>
        <v>0</v>
      </c>
      <c r="E25" s="421">
        <f>SUM(E17)</f>
        <v>30.9</v>
      </c>
      <c r="F25" s="421">
        <v>0</v>
      </c>
      <c r="G25" s="421">
        <f>G17</f>
        <v>30.9</v>
      </c>
      <c r="H25" s="421">
        <f>H17</f>
        <v>0</v>
      </c>
    </row>
    <row r="26" spans="1:8" ht="12.75">
      <c r="A26" s="19"/>
      <c r="B26" s="29" t="s">
        <v>32</v>
      </c>
      <c r="C26" s="422">
        <f>C16+C25</f>
        <v>61.79</v>
      </c>
      <c r="D26" s="422">
        <f>SUM(D25)</f>
        <v>0</v>
      </c>
      <c r="E26" s="422">
        <f>E16+E25</f>
        <v>61.79</v>
      </c>
      <c r="F26" s="422">
        <v>0</v>
      </c>
      <c r="G26" s="408">
        <f>G16+G25</f>
        <v>61.79</v>
      </c>
      <c r="H26" s="408">
        <f>H16+H25</f>
        <v>0</v>
      </c>
    </row>
    <row r="27" s="36" customFormat="1" ht="15.75" customHeight="1"/>
    <row r="28" s="36" customFormat="1" ht="15.75" customHeight="1"/>
    <row r="29" spans="2:8" ht="12.75" customHeight="1">
      <c r="B29" s="14" t="s">
        <v>11</v>
      </c>
      <c r="C29" s="14"/>
      <c r="D29" s="14"/>
      <c r="E29" s="14"/>
      <c r="F29" s="14"/>
      <c r="G29" s="84"/>
      <c r="H29" s="84"/>
    </row>
    <row r="30" spans="2:8" ht="13.5" customHeight="1">
      <c r="B30" s="84"/>
      <c r="C30" s="84"/>
      <c r="D30" s="84"/>
      <c r="E30" s="84"/>
      <c r="F30" s="84"/>
      <c r="G30" s="84"/>
      <c r="H30" s="84"/>
    </row>
    <row r="31" spans="2:5" ht="12" customHeight="1">
      <c r="B31" s="84"/>
      <c r="C31" s="84"/>
      <c r="D31" s="84"/>
      <c r="E31" s="84"/>
    </row>
    <row r="32" spans="2:10" ht="12.75">
      <c r="B32" s="14"/>
      <c r="C32" s="14"/>
      <c r="D32" s="14"/>
      <c r="E32" s="14"/>
      <c r="I32" s="35"/>
      <c r="J32" s="35"/>
    </row>
    <row r="33" spans="6:8" ht="13.5">
      <c r="F33" s="757" t="s">
        <v>758</v>
      </c>
      <c r="G33" s="757"/>
      <c r="H33" s="757"/>
    </row>
    <row r="34" spans="6:8" ht="13.5">
      <c r="F34" s="757" t="s">
        <v>759</v>
      </c>
      <c r="G34" s="757"/>
      <c r="H34" s="757"/>
    </row>
  </sheetData>
  <sheetProtection/>
  <mergeCells count="18">
    <mergeCell ref="H17:H24"/>
    <mergeCell ref="G17:G24"/>
    <mergeCell ref="A8:B8"/>
    <mergeCell ref="G12:G15"/>
    <mergeCell ref="D17:D24"/>
    <mergeCell ref="E17:E24"/>
    <mergeCell ref="F17:F24"/>
    <mergeCell ref="C17:C24"/>
    <mergeCell ref="F33:H33"/>
    <mergeCell ref="F34:H34"/>
    <mergeCell ref="A2:H2"/>
    <mergeCell ref="A3:H3"/>
    <mergeCell ref="C12:C15"/>
    <mergeCell ref="D12:D15"/>
    <mergeCell ref="F12:F15"/>
    <mergeCell ref="H12:H15"/>
    <mergeCell ref="A5:H5"/>
    <mergeCell ref="E12:E15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13"/>
  <sheetViews>
    <sheetView view="pageBreakPreview" zoomScale="90" zoomScaleSheetLayoutView="90" zoomScalePageLayoutView="0" workbookViewId="0" topLeftCell="A1">
      <selection activeCell="C38" sqref="C38"/>
    </sheetView>
  </sheetViews>
  <sheetFormatPr defaultColWidth="9.140625" defaultRowHeight="12.75"/>
  <sheetData>
    <row r="2" ht="12.75">
      <c r="B2" s="14"/>
    </row>
    <row r="4" spans="2:8" ht="12.75" customHeight="1">
      <c r="B4" s="699"/>
      <c r="C4" s="699"/>
      <c r="D4" s="699"/>
      <c r="E4" s="699"/>
      <c r="F4" s="699"/>
      <c r="G4" s="699"/>
      <c r="H4" s="699"/>
    </row>
    <row r="5" spans="2:8" ht="12.75" customHeight="1">
      <c r="B5" s="699"/>
      <c r="C5" s="699"/>
      <c r="D5" s="699"/>
      <c r="E5" s="699"/>
      <c r="F5" s="699"/>
      <c r="G5" s="699"/>
      <c r="H5" s="699"/>
    </row>
    <row r="6" spans="2:8" ht="12.75" customHeight="1">
      <c r="B6" s="699"/>
      <c r="C6" s="699"/>
      <c r="D6" s="699"/>
      <c r="E6" s="699"/>
      <c r="F6" s="699"/>
      <c r="G6" s="699"/>
      <c r="H6" s="699"/>
    </row>
    <row r="7" spans="2:8" ht="12.75" customHeight="1">
      <c r="B7" s="699"/>
      <c r="C7" s="699"/>
      <c r="D7" s="699"/>
      <c r="E7" s="699"/>
      <c r="F7" s="699"/>
      <c r="G7" s="699"/>
      <c r="H7" s="699"/>
    </row>
    <row r="8" spans="2:8" ht="12.75" customHeight="1">
      <c r="B8" s="699"/>
      <c r="C8" s="699"/>
      <c r="D8" s="699"/>
      <c r="E8" s="699"/>
      <c r="F8" s="699"/>
      <c r="G8" s="699"/>
      <c r="H8" s="699"/>
    </row>
    <row r="9" spans="2:8" ht="12.75" customHeight="1">
      <c r="B9" s="699"/>
      <c r="C9" s="699"/>
      <c r="D9" s="699"/>
      <c r="E9" s="699"/>
      <c r="F9" s="699"/>
      <c r="G9" s="699"/>
      <c r="H9" s="699"/>
    </row>
    <row r="10" spans="2:8" ht="12.75" customHeight="1">
      <c r="B10" s="699"/>
      <c r="C10" s="699"/>
      <c r="D10" s="699"/>
      <c r="E10" s="699"/>
      <c r="F10" s="699"/>
      <c r="G10" s="699"/>
      <c r="H10" s="699"/>
    </row>
    <row r="11" spans="2:8" ht="12.75" customHeight="1">
      <c r="B11" s="699"/>
      <c r="C11" s="699"/>
      <c r="D11" s="699"/>
      <c r="E11" s="699"/>
      <c r="F11" s="699"/>
      <c r="G11" s="699"/>
      <c r="H11" s="699"/>
    </row>
    <row r="12" spans="2:8" ht="12.75" customHeight="1">
      <c r="B12" s="699"/>
      <c r="C12" s="699"/>
      <c r="D12" s="699"/>
      <c r="E12" s="699"/>
      <c r="F12" s="699"/>
      <c r="G12" s="699"/>
      <c r="H12" s="699"/>
    </row>
    <row r="13" spans="2:8" ht="12.75" customHeight="1">
      <c r="B13" s="699"/>
      <c r="C13" s="699"/>
      <c r="D13" s="699"/>
      <c r="E13" s="699"/>
      <c r="F13" s="699"/>
      <c r="G13" s="699"/>
      <c r="H13" s="699"/>
    </row>
  </sheetData>
  <sheetProtection/>
  <mergeCells count="1">
    <mergeCell ref="B4:H13"/>
  </mergeCells>
  <printOptions horizontalCentered="1" vertic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3"/>
  <sheetViews>
    <sheetView view="pageBreakPreview" zoomScale="85" zoomScaleSheetLayoutView="85" zoomScalePageLayoutView="0" workbookViewId="0" topLeftCell="A1">
      <selection activeCell="C38" sqref="C38"/>
    </sheetView>
  </sheetViews>
  <sheetFormatPr defaultColWidth="9.140625" defaultRowHeight="12.75"/>
  <cols>
    <col min="1" max="1" width="9.140625" style="15" customWidth="1"/>
    <col min="2" max="2" width="19.28125" style="15" customWidth="1"/>
    <col min="3" max="3" width="28.421875" style="15" customWidth="1"/>
    <col min="4" max="4" width="27.7109375" style="15" customWidth="1"/>
    <col min="5" max="5" width="30.28125" style="15" customWidth="1"/>
    <col min="6" max="16384" width="9.140625" style="15" customWidth="1"/>
  </cols>
  <sheetData>
    <row r="1" spans="5:6" ht="15">
      <c r="E1" s="40" t="s">
        <v>501</v>
      </c>
      <c r="F1" s="42"/>
    </row>
    <row r="2" spans="4:6" ht="15">
      <c r="D2" s="44" t="s">
        <v>0</v>
      </c>
      <c r="E2" s="44"/>
      <c r="F2" s="44"/>
    </row>
    <row r="3" spans="2:6" ht="19.5">
      <c r="B3" s="165"/>
      <c r="C3" s="748" t="s">
        <v>790</v>
      </c>
      <c r="D3" s="748"/>
      <c r="E3" s="748"/>
      <c r="F3" s="43"/>
    </row>
    <row r="4" ht="10.5" customHeight="1"/>
    <row r="5" spans="1:5" ht="30.75" customHeight="1">
      <c r="A5" s="872" t="s">
        <v>816</v>
      </c>
      <c r="B5" s="872"/>
      <c r="C5" s="872"/>
      <c r="D5" s="872"/>
      <c r="E5" s="872"/>
    </row>
    <row r="7" ht="0.75" customHeight="1"/>
    <row r="8" spans="1:2" ht="12.75">
      <c r="A8" s="750" t="s">
        <v>780</v>
      </c>
      <c r="B8" s="750"/>
    </row>
    <row r="9" spans="4:18" ht="12.75">
      <c r="D9" s="810" t="s">
        <v>849</v>
      </c>
      <c r="E9" s="810"/>
      <c r="Q9" s="21"/>
      <c r="R9" s="21"/>
    </row>
    <row r="10" spans="1:18" ht="26.25" customHeight="1">
      <c r="A10" s="738" t="s">
        <v>2</v>
      </c>
      <c r="B10" s="738" t="s">
        <v>3</v>
      </c>
      <c r="C10" s="878" t="s">
        <v>497</v>
      </c>
      <c r="D10" s="879"/>
      <c r="E10" s="880"/>
      <c r="Q10" s="21"/>
      <c r="R10" s="21"/>
    </row>
    <row r="11" spans="1:5" ht="56.25" customHeight="1">
      <c r="A11" s="738"/>
      <c r="B11" s="738"/>
      <c r="C11" s="5" t="s">
        <v>499</v>
      </c>
      <c r="D11" s="5" t="s">
        <v>500</v>
      </c>
      <c r="E11" s="5" t="s">
        <v>498</v>
      </c>
    </row>
    <row r="12" spans="1:5" s="117" customFormat="1" ht="15.75" customHeight="1">
      <c r="A12" s="67">
        <v>1</v>
      </c>
      <c r="B12" s="66">
        <v>2</v>
      </c>
      <c r="C12" s="67">
        <v>3</v>
      </c>
      <c r="D12" s="66">
        <v>4</v>
      </c>
      <c r="E12" s="67">
        <v>5</v>
      </c>
    </row>
    <row r="13" spans="1:5" ht="12" customHeight="1">
      <c r="A13" s="18">
        <v>1</v>
      </c>
      <c r="B13" s="19" t="s">
        <v>746</v>
      </c>
      <c r="C13" s="19">
        <v>0</v>
      </c>
      <c r="D13" s="418">
        <v>2</v>
      </c>
      <c r="E13" s="420">
        <v>28</v>
      </c>
    </row>
    <row r="14" spans="1:5" ht="12" customHeight="1">
      <c r="A14" s="18">
        <v>2</v>
      </c>
      <c r="B14" s="19" t="s">
        <v>747</v>
      </c>
      <c r="C14" s="19">
        <v>0</v>
      </c>
      <c r="D14" s="418">
        <v>3</v>
      </c>
      <c r="E14" s="19">
        <v>12</v>
      </c>
    </row>
    <row r="15" spans="1:5" ht="12" customHeight="1">
      <c r="A15" s="18">
        <v>3</v>
      </c>
      <c r="B15" s="19" t="s">
        <v>748</v>
      </c>
      <c r="C15" s="19">
        <v>0</v>
      </c>
      <c r="D15" s="418">
        <v>3</v>
      </c>
      <c r="E15" s="19">
        <v>30</v>
      </c>
    </row>
    <row r="16" spans="1:5" ht="12" customHeight="1">
      <c r="A16" s="18">
        <v>4</v>
      </c>
      <c r="B16" s="19" t="s">
        <v>749</v>
      </c>
      <c r="C16" s="19">
        <v>0</v>
      </c>
      <c r="D16" s="418">
        <v>2</v>
      </c>
      <c r="E16" s="19">
        <v>6</v>
      </c>
    </row>
    <row r="17" spans="1:5" ht="12" customHeight="1">
      <c r="A17" s="18">
        <v>5</v>
      </c>
      <c r="B17" s="19" t="s">
        <v>750</v>
      </c>
      <c r="C17" s="419">
        <v>0</v>
      </c>
      <c r="D17" s="418">
        <v>3</v>
      </c>
      <c r="E17" s="19">
        <v>15</v>
      </c>
    </row>
    <row r="18" spans="1:5" ht="12" customHeight="1">
      <c r="A18" s="18">
        <v>6</v>
      </c>
      <c r="B18" s="19" t="s">
        <v>751</v>
      </c>
      <c r="C18" s="19">
        <v>0</v>
      </c>
      <c r="D18" s="418">
        <v>2</v>
      </c>
      <c r="E18" s="19">
        <v>13</v>
      </c>
    </row>
    <row r="19" spans="1:5" ht="12" customHeight="1">
      <c r="A19" s="18">
        <v>7</v>
      </c>
      <c r="B19" s="19" t="s">
        <v>752</v>
      </c>
      <c r="C19" s="19">
        <v>0</v>
      </c>
      <c r="D19" s="418">
        <v>3</v>
      </c>
      <c r="E19" s="19">
        <v>28</v>
      </c>
    </row>
    <row r="20" spans="1:5" ht="12" customHeight="1">
      <c r="A20" s="18">
        <v>8</v>
      </c>
      <c r="B20" s="19" t="s">
        <v>753</v>
      </c>
      <c r="C20" s="19">
        <v>0</v>
      </c>
      <c r="D20" s="418">
        <v>2</v>
      </c>
      <c r="E20" s="19">
        <v>26</v>
      </c>
    </row>
    <row r="21" spans="1:5" ht="12" customHeight="1">
      <c r="A21" s="18">
        <v>9</v>
      </c>
      <c r="B21" s="19" t="s">
        <v>754</v>
      </c>
      <c r="C21" s="19">
        <v>0</v>
      </c>
      <c r="D21" s="418">
        <v>2</v>
      </c>
      <c r="E21" s="19">
        <v>20</v>
      </c>
    </row>
    <row r="22" spans="1:5" ht="12" customHeight="1">
      <c r="A22" s="18">
        <v>10</v>
      </c>
      <c r="B22" s="19" t="s">
        <v>755</v>
      </c>
      <c r="C22" s="19">
        <v>0</v>
      </c>
      <c r="D22" s="418">
        <v>2</v>
      </c>
      <c r="E22" s="19">
        <v>22</v>
      </c>
    </row>
    <row r="23" spans="1:5" ht="12" customHeight="1">
      <c r="A23" s="18">
        <v>11</v>
      </c>
      <c r="B23" s="19" t="s">
        <v>756</v>
      </c>
      <c r="C23" s="19">
        <v>0</v>
      </c>
      <c r="D23" s="418">
        <v>2</v>
      </c>
      <c r="E23" s="19">
        <v>24</v>
      </c>
    </row>
    <row r="24" spans="1:5" ht="12" customHeight="1">
      <c r="A24" s="701" t="s">
        <v>15</v>
      </c>
      <c r="B24" s="703"/>
      <c r="C24" s="19">
        <f>SUM(C13:C23)</f>
        <v>0</v>
      </c>
      <c r="D24" s="418"/>
      <c r="E24" s="420">
        <f>SUM(E13:E23)</f>
        <v>224</v>
      </c>
    </row>
    <row r="25" ht="12.75">
      <c r="E25" s="30"/>
    </row>
    <row r="26" ht="12.75">
      <c r="E26" s="30"/>
    </row>
    <row r="27" ht="12.75">
      <c r="E27" s="30"/>
    </row>
    <row r="28" ht="12.75">
      <c r="E28" s="30"/>
    </row>
    <row r="29" ht="12.75">
      <c r="E29" s="11"/>
    </row>
    <row r="30" spans="1:6" ht="12.75">
      <c r="A30" s="35" t="s">
        <v>11</v>
      </c>
      <c r="E30" s="35"/>
      <c r="F30" s="129"/>
    </row>
    <row r="31" spans="4:5" ht="12.75" customHeight="1">
      <c r="D31" s="84"/>
      <c r="E31" s="84"/>
    </row>
    <row r="32" spans="4:5" ht="12.75" customHeight="1">
      <c r="D32" s="757" t="s">
        <v>758</v>
      </c>
      <c r="E32" s="757"/>
    </row>
    <row r="33" spans="4:8" ht="13.5">
      <c r="D33" s="757" t="s">
        <v>759</v>
      </c>
      <c r="E33" s="757"/>
      <c r="F33" s="35"/>
      <c r="G33" s="35"/>
      <c r="H33" s="35"/>
    </row>
  </sheetData>
  <sheetProtection/>
  <mergeCells count="10">
    <mergeCell ref="D32:E32"/>
    <mergeCell ref="D33:E33"/>
    <mergeCell ref="C3:E3"/>
    <mergeCell ref="A5:E5"/>
    <mergeCell ref="C10:E10"/>
    <mergeCell ref="D9:E9"/>
    <mergeCell ref="B10:B11"/>
    <mergeCell ref="A10:A11"/>
    <mergeCell ref="A24:B24"/>
    <mergeCell ref="A8:B8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r:id="rId1"/>
  <colBreaks count="1" manualBreakCount="1">
    <brk id="5" max="32" man="1"/>
  </colBreaks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view="pageBreakPreview" zoomScale="110" zoomScaleSheetLayoutView="110" zoomScalePageLayoutView="0" workbookViewId="0" topLeftCell="A4">
      <selection activeCell="C38" sqref="C38"/>
    </sheetView>
  </sheetViews>
  <sheetFormatPr defaultColWidth="9.140625" defaultRowHeight="12.75"/>
  <cols>
    <col min="1" max="1" width="8.28125" style="0" customWidth="1"/>
    <col min="2" max="2" width="10.57421875" style="0" customWidth="1"/>
    <col min="3" max="3" width="14.28125" style="0" customWidth="1"/>
    <col min="4" max="4" width="13.57421875" style="0" customWidth="1"/>
    <col min="5" max="6" width="12.8515625" style="0" customWidth="1"/>
    <col min="7" max="7" width="15.28125" style="0" customWidth="1"/>
    <col min="8" max="8" width="15.421875" style="0" customWidth="1"/>
    <col min="9" max="9" width="13.28125" style="0" customWidth="1"/>
  </cols>
  <sheetData>
    <row r="1" spans="8:9" ht="15">
      <c r="H1" s="891" t="s">
        <v>662</v>
      </c>
      <c r="I1" s="891"/>
    </row>
    <row r="2" spans="3:10" ht="15">
      <c r="C2" s="805" t="s">
        <v>0</v>
      </c>
      <c r="D2" s="805"/>
      <c r="E2" s="805"/>
      <c r="F2" s="805"/>
      <c r="G2" s="805"/>
      <c r="H2" s="259"/>
      <c r="I2" s="237"/>
      <c r="J2" s="237"/>
    </row>
    <row r="3" spans="2:10" ht="20.25">
      <c r="B3" s="806" t="s">
        <v>790</v>
      </c>
      <c r="C3" s="806"/>
      <c r="D3" s="806"/>
      <c r="E3" s="806"/>
      <c r="F3" s="806"/>
      <c r="G3" s="806"/>
      <c r="H3" s="238"/>
      <c r="I3" s="238"/>
      <c r="J3" s="238"/>
    </row>
    <row r="4" spans="3:10" ht="20.25">
      <c r="C4" s="207"/>
      <c r="D4" s="207"/>
      <c r="E4" s="207"/>
      <c r="F4" s="207"/>
      <c r="G4" s="207"/>
      <c r="H4" s="207"/>
      <c r="I4" s="238"/>
      <c r="J4" s="238"/>
    </row>
    <row r="5" spans="3:8" ht="20.25" customHeight="1">
      <c r="C5" s="892" t="s">
        <v>817</v>
      </c>
      <c r="D5" s="892"/>
      <c r="E5" s="892"/>
      <c r="F5" s="892"/>
      <c r="G5" s="892"/>
      <c r="H5" s="892"/>
    </row>
    <row r="6" spans="1:9" ht="20.25" customHeight="1">
      <c r="A6" s="750" t="s">
        <v>780</v>
      </c>
      <c r="B6" s="750"/>
      <c r="C6" s="242"/>
      <c r="D6" s="242"/>
      <c r="E6" s="242"/>
      <c r="F6" s="242"/>
      <c r="G6" s="242"/>
      <c r="H6" s="893"/>
      <c r="I6" s="893"/>
    </row>
    <row r="7" spans="1:9" ht="15" customHeight="1">
      <c r="A7" s="881" t="s">
        <v>70</v>
      </c>
      <c r="B7" s="881" t="s">
        <v>33</v>
      </c>
      <c r="C7" s="881" t="s">
        <v>402</v>
      </c>
      <c r="D7" s="881" t="s">
        <v>383</v>
      </c>
      <c r="E7" s="881" t="s">
        <v>382</v>
      </c>
      <c r="F7" s="881"/>
      <c r="G7" s="881"/>
      <c r="H7" s="881" t="s">
        <v>745</v>
      </c>
      <c r="I7" s="894" t="s">
        <v>406</v>
      </c>
    </row>
    <row r="8" spans="1:9" ht="12.75" customHeight="1">
      <c r="A8" s="881"/>
      <c r="B8" s="881"/>
      <c r="C8" s="881"/>
      <c r="D8" s="881"/>
      <c r="E8" s="881" t="s">
        <v>403</v>
      </c>
      <c r="F8" s="894" t="s">
        <v>404</v>
      </c>
      <c r="G8" s="881" t="s">
        <v>405</v>
      </c>
      <c r="H8" s="881"/>
      <c r="I8" s="895"/>
    </row>
    <row r="9" spans="1:9" ht="20.25" customHeight="1">
      <c r="A9" s="881"/>
      <c r="B9" s="881"/>
      <c r="C9" s="881"/>
      <c r="D9" s="881"/>
      <c r="E9" s="881"/>
      <c r="F9" s="895"/>
      <c r="G9" s="881"/>
      <c r="H9" s="881"/>
      <c r="I9" s="895"/>
    </row>
    <row r="10" spans="1:9" ht="63.75" customHeight="1">
      <c r="A10" s="881"/>
      <c r="B10" s="881"/>
      <c r="C10" s="881"/>
      <c r="D10" s="881"/>
      <c r="E10" s="881"/>
      <c r="F10" s="896"/>
      <c r="G10" s="881"/>
      <c r="H10" s="881"/>
      <c r="I10" s="896"/>
    </row>
    <row r="11" spans="1:9" ht="14.25">
      <c r="A11" s="244">
        <v>1</v>
      </c>
      <c r="B11" s="244">
        <v>2</v>
      </c>
      <c r="C11" s="245">
        <v>3</v>
      </c>
      <c r="D11" s="244">
        <v>4</v>
      </c>
      <c r="E11" s="244">
        <v>5</v>
      </c>
      <c r="F11" s="245">
        <v>6</v>
      </c>
      <c r="G11" s="244">
        <v>7</v>
      </c>
      <c r="H11" s="244">
        <v>8</v>
      </c>
      <c r="I11" s="245">
        <v>9</v>
      </c>
    </row>
    <row r="12" spans="1:9" ht="14.25">
      <c r="A12" s="298">
        <v>1</v>
      </c>
      <c r="B12" s="882" t="s">
        <v>757</v>
      </c>
      <c r="C12" s="883"/>
      <c r="D12" s="883"/>
      <c r="E12" s="883"/>
      <c r="F12" s="883"/>
      <c r="G12" s="883"/>
      <c r="H12" s="883"/>
      <c r="I12" s="884"/>
    </row>
    <row r="13" spans="1:9" ht="14.25">
      <c r="A13" s="298">
        <v>2</v>
      </c>
      <c r="B13" s="885"/>
      <c r="C13" s="886"/>
      <c r="D13" s="886"/>
      <c r="E13" s="886"/>
      <c r="F13" s="886"/>
      <c r="G13" s="886"/>
      <c r="H13" s="886"/>
      <c r="I13" s="887"/>
    </row>
    <row r="14" spans="1:9" ht="14.25">
      <c r="A14" s="298">
        <v>3</v>
      </c>
      <c r="B14" s="885"/>
      <c r="C14" s="886"/>
      <c r="D14" s="886"/>
      <c r="E14" s="886"/>
      <c r="F14" s="886"/>
      <c r="G14" s="886"/>
      <c r="H14" s="886"/>
      <c r="I14" s="887"/>
    </row>
    <row r="15" spans="1:9" ht="14.25">
      <c r="A15" s="298">
        <v>4</v>
      </c>
      <c r="B15" s="885"/>
      <c r="C15" s="886"/>
      <c r="D15" s="886"/>
      <c r="E15" s="886"/>
      <c r="F15" s="886"/>
      <c r="G15" s="886"/>
      <c r="H15" s="886"/>
      <c r="I15" s="887"/>
    </row>
    <row r="16" spans="1:9" ht="14.25">
      <c r="A16" s="298">
        <v>5</v>
      </c>
      <c r="B16" s="885"/>
      <c r="C16" s="886"/>
      <c r="D16" s="886"/>
      <c r="E16" s="886"/>
      <c r="F16" s="886"/>
      <c r="G16" s="886"/>
      <c r="H16" s="886"/>
      <c r="I16" s="887"/>
    </row>
    <row r="17" spans="1:9" ht="14.25">
      <c r="A17" s="298">
        <v>6</v>
      </c>
      <c r="B17" s="885"/>
      <c r="C17" s="886"/>
      <c r="D17" s="886"/>
      <c r="E17" s="886"/>
      <c r="F17" s="886"/>
      <c r="G17" s="886"/>
      <c r="H17" s="886"/>
      <c r="I17" s="887"/>
    </row>
    <row r="18" spans="1:9" ht="14.25">
      <c r="A18" s="298">
        <v>7</v>
      </c>
      <c r="B18" s="885"/>
      <c r="C18" s="886"/>
      <c r="D18" s="886"/>
      <c r="E18" s="886"/>
      <c r="F18" s="886"/>
      <c r="G18" s="886"/>
      <c r="H18" s="886"/>
      <c r="I18" s="887"/>
    </row>
    <row r="19" spans="1:9" ht="14.25">
      <c r="A19" s="298">
        <v>8</v>
      </c>
      <c r="B19" s="885"/>
      <c r="C19" s="886"/>
      <c r="D19" s="886"/>
      <c r="E19" s="886"/>
      <c r="F19" s="886"/>
      <c r="G19" s="886"/>
      <c r="H19" s="886"/>
      <c r="I19" s="887"/>
    </row>
    <row r="20" spans="1:9" ht="14.25">
      <c r="A20" s="298">
        <v>9</v>
      </c>
      <c r="B20" s="885"/>
      <c r="C20" s="886"/>
      <c r="D20" s="886"/>
      <c r="E20" s="886"/>
      <c r="F20" s="886"/>
      <c r="G20" s="886"/>
      <c r="H20" s="886"/>
      <c r="I20" s="887"/>
    </row>
    <row r="21" spans="1:9" ht="14.25">
      <c r="A21" s="298">
        <v>10</v>
      </c>
      <c r="B21" s="885"/>
      <c r="C21" s="886"/>
      <c r="D21" s="886"/>
      <c r="E21" s="886"/>
      <c r="F21" s="886"/>
      <c r="G21" s="886"/>
      <c r="H21" s="886"/>
      <c r="I21" s="887"/>
    </row>
    <row r="22" spans="1:9" ht="14.25">
      <c r="A22" s="298">
        <v>11</v>
      </c>
      <c r="B22" s="888"/>
      <c r="C22" s="889"/>
      <c r="D22" s="889"/>
      <c r="E22" s="889"/>
      <c r="F22" s="889"/>
      <c r="G22" s="889"/>
      <c r="H22" s="889"/>
      <c r="I22" s="890"/>
    </row>
    <row r="23" spans="1:9" ht="12.75">
      <c r="A23" s="29" t="s">
        <v>15</v>
      </c>
      <c r="B23" s="9"/>
      <c r="C23" s="9"/>
      <c r="D23" s="9"/>
      <c r="E23" s="9"/>
      <c r="F23" s="9"/>
      <c r="G23" s="9"/>
      <c r="H23" s="9"/>
      <c r="I23" s="9"/>
    </row>
    <row r="29" spans="1:7" ht="12.75">
      <c r="A29" s="214"/>
      <c r="B29" s="214"/>
      <c r="C29" s="214"/>
      <c r="D29" s="214"/>
      <c r="G29" s="215"/>
    </row>
    <row r="30" spans="1:8" ht="15" customHeight="1">
      <c r="A30" s="214"/>
      <c r="B30" s="214"/>
      <c r="C30" s="214"/>
      <c r="D30" s="214"/>
      <c r="F30" s="228"/>
      <c r="G30" s="228"/>
      <c r="H30" s="228"/>
    </row>
    <row r="31" spans="1:9" ht="15" customHeight="1">
      <c r="A31" s="214"/>
      <c r="B31" s="214"/>
      <c r="C31" s="214"/>
      <c r="D31" s="214"/>
      <c r="F31" s="228"/>
      <c r="G31" s="757" t="s">
        <v>758</v>
      </c>
      <c r="H31" s="757"/>
      <c r="I31" s="757"/>
    </row>
    <row r="32" spans="1:9" ht="13.5">
      <c r="A32" s="214" t="s">
        <v>11</v>
      </c>
      <c r="C32" s="214"/>
      <c r="D32" s="214"/>
      <c r="G32" s="757" t="s">
        <v>759</v>
      </c>
      <c r="H32" s="757"/>
      <c r="I32" s="757"/>
    </row>
  </sheetData>
  <sheetProtection/>
  <mergeCells count="19">
    <mergeCell ref="H1:I1"/>
    <mergeCell ref="C5:H5"/>
    <mergeCell ref="D7:D10"/>
    <mergeCell ref="H6:I6"/>
    <mergeCell ref="C2:G2"/>
    <mergeCell ref="B3:G3"/>
    <mergeCell ref="I7:I10"/>
    <mergeCell ref="E8:E10"/>
    <mergeCell ref="F8:F10"/>
    <mergeCell ref="A6:B6"/>
    <mergeCell ref="G32:I32"/>
    <mergeCell ref="A7:A10"/>
    <mergeCell ref="G8:G10"/>
    <mergeCell ref="H7:H10"/>
    <mergeCell ref="B7:B10"/>
    <mergeCell ref="C7:C10"/>
    <mergeCell ref="E7:G7"/>
    <mergeCell ref="G31:I31"/>
    <mergeCell ref="B12:I22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view="pageBreakPreview" zoomScale="120" zoomScaleSheetLayoutView="120" zoomScalePageLayoutView="0" workbookViewId="0" topLeftCell="A1">
      <selection activeCell="C38" sqref="C38"/>
    </sheetView>
  </sheetViews>
  <sheetFormatPr defaultColWidth="9.140625" defaultRowHeight="12.75"/>
  <cols>
    <col min="2" max="2" width="10.140625" style="0" customWidth="1"/>
    <col min="6" max="6" width="11.57421875" style="0" customWidth="1"/>
    <col min="7" max="7" width="10.421875" style="0" customWidth="1"/>
    <col min="8" max="8" width="20.28125" style="0" customWidth="1"/>
    <col min="9" max="9" width="10.421875" style="0" customWidth="1"/>
    <col min="10" max="10" width="22.8515625" style="0" customWidth="1"/>
  </cols>
  <sheetData>
    <row r="1" spans="1:10" ht="15">
      <c r="A1" s="805" t="s">
        <v>0</v>
      </c>
      <c r="B1" s="805"/>
      <c r="C1" s="805"/>
      <c r="D1" s="805"/>
      <c r="E1" s="805"/>
      <c r="F1" s="805"/>
      <c r="G1" s="805"/>
      <c r="H1" s="805"/>
      <c r="I1" s="237"/>
      <c r="J1" s="304" t="s">
        <v>542</v>
      </c>
    </row>
    <row r="2" spans="1:10" ht="20.25">
      <c r="A2" s="806" t="s">
        <v>790</v>
      </c>
      <c r="B2" s="806"/>
      <c r="C2" s="806"/>
      <c r="D2" s="806"/>
      <c r="E2" s="806"/>
      <c r="F2" s="806"/>
      <c r="G2" s="806"/>
      <c r="H2" s="806"/>
      <c r="I2" s="806"/>
      <c r="J2" s="806"/>
    </row>
    <row r="3" spans="1:9" ht="13.5">
      <c r="A3" s="208"/>
      <c r="B3" s="208"/>
      <c r="C3" s="208"/>
      <c r="D3" s="208"/>
      <c r="E3" s="208"/>
      <c r="F3" s="208"/>
      <c r="G3" s="208"/>
      <c r="H3" s="208"/>
      <c r="I3" s="208"/>
    </row>
    <row r="4" spans="1:9" ht="15">
      <c r="A4" s="805" t="s">
        <v>541</v>
      </c>
      <c r="B4" s="805"/>
      <c r="C4" s="805"/>
      <c r="D4" s="805"/>
      <c r="E4" s="805"/>
      <c r="F4" s="805"/>
      <c r="G4" s="805"/>
      <c r="H4" s="805"/>
      <c r="I4" s="805"/>
    </row>
    <row r="5" spans="1:10" ht="13.5">
      <c r="A5" s="750" t="s">
        <v>780</v>
      </c>
      <c r="B5" s="750"/>
      <c r="C5" s="209"/>
      <c r="D5" s="209"/>
      <c r="E5" s="209"/>
      <c r="F5" s="209"/>
      <c r="G5" s="209"/>
      <c r="H5" s="209"/>
      <c r="I5" s="900" t="s">
        <v>889</v>
      </c>
      <c r="J5" s="900"/>
    </row>
    <row r="6" spans="1:10" ht="25.5" customHeight="1">
      <c r="A6" s="903" t="s">
        <v>2</v>
      </c>
      <c r="B6" s="903" t="s">
        <v>384</v>
      </c>
      <c r="C6" s="738" t="s">
        <v>385</v>
      </c>
      <c r="D6" s="738"/>
      <c r="E6" s="738"/>
      <c r="F6" s="897" t="s">
        <v>388</v>
      </c>
      <c r="G6" s="898"/>
      <c r="H6" s="898"/>
      <c r="I6" s="899"/>
      <c r="J6" s="901" t="s">
        <v>919</v>
      </c>
    </row>
    <row r="7" spans="1:10" ht="63" customHeight="1">
      <c r="A7" s="903"/>
      <c r="B7" s="903"/>
      <c r="C7" s="5" t="s">
        <v>96</v>
      </c>
      <c r="D7" s="5" t="s">
        <v>386</v>
      </c>
      <c r="E7" s="5" t="s">
        <v>387</v>
      </c>
      <c r="F7" s="240" t="s">
        <v>389</v>
      </c>
      <c r="G7" s="240" t="s">
        <v>390</v>
      </c>
      <c r="H7" s="240" t="s">
        <v>391</v>
      </c>
      <c r="I7" s="240" t="s">
        <v>43</v>
      </c>
      <c r="J7" s="902"/>
    </row>
    <row r="8" spans="1:10" ht="13.5">
      <c r="A8" s="211" t="s">
        <v>253</v>
      </c>
      <c r="B8" s="211" t="s">
        <v>254</v>
      </c>
      <c r="C8" s="211" t="s">
        <v>255</v>
      </c>
      <c r="D8" s="211" t="s">
        <v>256</v>
      </c>
      <c r="E8" s="211" t="s">
        <v>257</v>
      </c>
      <c r="F8" s="211" t="s">
        <v>260</v>
      </c>
      <c r="G8" s="211" t="s">
        <v>279</v>
      </c>
      <c r="H8" s="211" t="s">
        <v>280</v>
      </c>
      <c r="I8" s="211" t="s">
        <v>281</v>
      </c>
      <c r="J8" s="211" t="s">
        <v>308</v>
      </c>
    </row>
    <row r="9" spans="1:10" ht="14.25">
      <c r="A9" s="298">
        <v>1</v>
      </c>
      <c r="B9" s="9">
        <v>2</v>
      </c>
      <c r="C9" s="9">
        <v>1</v>
      </c>
      <c r="D9" s="9">
        <v>1</v>
      </c>
      <c r="E9" s="9">
        <v>1</v>
      </c>
      <c r="F9" s="9">
        <v>1</v>
      </c>
      <c r="G9" s="9">
        <v>1</v>
      </c>
      <c r="H9" s="9">
        <v>0</v>
      </c>
      <c r="I9" s="9">
        <v>0</v>
      </c>
      <c r="J9" s="18">
        <v>2.35</v>
      </c>
    </row>
    <row r="10" spans="1:10" ht="14.25">
      <c r="A10" s="298">
        <v>2</v>
      </c>
      <c r="B10" s="211"/>
      <c r="C10" s="211"/>
      <c r="D10" s="211"/>
      <c r="E10" s="211"/>
      <c r="F10" s="211"/>
      <c r="G10" s="211"/>
      <c r="H10" s="211"/>
      <c r="I10" s="211"/>
      <c r="J10" s="211"/>
    </row>
    <row r="11" spans="1:10" ht="14.25">
      <c r="A11" s="298">
        <v>3</v>
      </c>
      <c r="B11" s="211"/>
      <c r="C11" s="211"/>
      <c r="D11" s="211"/>
      <c r="E11" s="211"/>
      <c r="F11" s="211"/>
      <c r="G11" s="211"/>
      <c r="H11" s="211"/>
      <c r="I11" s="211"/>
      <c r="J11" s="211"/>
    </row>
    <row r="12" spans="1:10" ht="14.25">
      <c r="A12" s="298">
        <v>4</v>
      </c>
      <c r="B12" s="211"/>
      <c r="C12" s="211"/>
      <c r="D12" s="211"/>
      <c r="E12" s="211"/>
      <c r="F12" s="211"/>
      <c r="G12" s="211"/>
      <c r="H12" s="211"/>
      <c r="I12" s="211"/>
      <c r="J12" s="211"/>
    </row>
    <row r="13" spans="1:10" ht="14.25">
      <c r="A13" s="298">
        <v>5</v>
      </c>
      <c r="B13" s="211"/>
      <c r="C13" s="211"/>
      <c r="D13" s="211"/>
      <c r="E13" s="211"/>
      <c r="F13" s="211"/>
      <c r="G13" s="211"/>
      <c r="H13" s="211"/>
      <c r="I13" s="211"/>
      <c r="J13" s="211"/>
    </row>
    <row r="14" spans="1:10" ht="14.25">
      <c r="A14" s="298">
        <v>6</v>
      </c>
      <c r="B14" s="211"/>
      <c r="C14" s="211"/>
      <c r="D14" s="211"/>
      <c r="E14" s="211"/>
      <c r="F14" s="211"/>
      <c r="G14" s="211"/>
      <c r="H14" s="211"/>
      <c r="I14" s="211"/>
      <c r="J14" s="211"/>
    </row>
    <row r="15" spans="1:10" ht="14.25">
      <c r="A15" s="298">
        <v>7</v>
      </c>
      <c r="B15" s="211"/>
      <c r="C15" s="211"/>
      <c r="D15" s="211"/>
      <c r="E15" s="211"/>
      <c r="F15" s="211"/>
      <c r="G15" s="211"/>
      <c r="H15" s="211"/>
      <c r="I15" s="211"/>
      <c r="J15" s="211"/>
    </row>
    <row r="16" spans="1:10" ht="14.25">
      <c r="A16" s="298">
        <v>8</v>
      </c>
      <c r="B16" s="211"/>
      <c r="C16" s="211"/>
      <c r="D16" s="211"/>
      <c r="E16" s="211"/>
      <c r="F16" s="211"/>
      <c r="G16" s="211"/>
      <c r="H16" s="211"/>
      <c r="I16" s="211"/>
      <c r="J16" s="211"/>
    </row>
    <row r="17" spans="1:10" ht="14.25">
      <c r="A17" s="298">
        <v>9</v>
      </c>
      <c r="B17" s="211"/>
      <c r="C17" s="211"/>
      <c r="D17" s="211"/>
      <c r="E17" s="211"/>
      <c r="F17" s="211"/>
      <c r="G17" s="211"/>
      <c r="H17" s="211"/>
      <c r="I17" s="211"/>
      <c r="J17" s="211"/>
    </row>
    <row r="18" spans="1:10" ht="14.25">
      <c r="A18" s="298">
        <v>10</v>
      </c>
      <c r="B18" s="9"/>
      <c r="C18" s="9"/>
      <c r="D18" s="9"/>
      <c r="E18" s="9"/>
      <c r="F18" s="9"/>
      <c r="G18" s="9"/>
      <c r="H18" s="9"/>
      <c r="I18" s="9"/>
      <c r="J18" s="19"/>
    </row>
    <row r="19" spans="1:10" ht="14.25">
      <c r="A19" s="298">
        <v>11</v>
      </c>
      <c r="B19" s="9"/>
      <c r="C19" s="9"/>
      <c r="D19" s="9"/>
      <c r="E19" s="9"/>
      <c r="F19" s="9"/>
      <c r="G19" s="9"/>
      <c r="H19" s="9"/>
      <c r="I19" s="9"/>
      <c r="J19" s="19"/>
    </row>
    <row r="20" spans="1:10" ht="12.75">
      <c r="A20" s="29" t="s">
        <v>15</v>
      </c>
      <c r="B20" s="9">
        <v>2</v>
      </c>
      <c r="C20" s="9">
        <v>1</v>
      </c>
      <c r="D20" s="9">
        <v>1</v>
      </c>
      <c r="E20" s="9">
        <v>1</v>
      </c>
      <c r="F20" s="9">
        <v>1</v>
      </c>
      <c r="G20" s="9">
        <v>1</v>
      </c>
      <c r="H20" s="9">
        <v>0</v>
      </c>
      <c r="I20" s="9">
        <v>0</v>
      </c>
      <c r="J20" s="3">
        <v>2.35</v>
      </c>
    </row>
    <row r="21" ht="12">
      <c r="J21" s="15"/>
    </row>
    <row r="27" spans="1:10" ht="12.75" customHeight="1">
      <c r="A27" s="214"/>
      <c r="B27" s="214"/>
      <c r="C27" s="214"/>
      <c r="D27" s="214"/>
      <c r="I27" s="228"/>
      <c r="J27" s="228"/>
    </row>
    <row r="28" spans="1:10" ht="12.75" customHeight="1">
      <c r="A28" s="214"/>
      <c r="B28" s="214"/>
      <c r="C28" s="214"/>
      <c r="D28" s="214"/>
      <c r="I28" s="228"/>
      <c r="J28" s="228"/>
    </row>
    <row r="29" spans="1:10" ht="12.75" customHeight="1">
      <c r="A29" s="214"/>
      <c r="B29" s="214"/>
      <c r="C29" s="214"/>
      <c r="D29" s="214"/>
      <c r="H29" s="757" t="s">
        <v>758</v>
      </c>
      <c r="I29" s="757"/>
      <c r="J29" s="757"/>
    </row>
    <row r="30" spans="1:10" ht="13.5">
      <c r="A30" s="214" t="s">
        <v>11</v>
      </c>
      <c r="C30" s="214"/>
      <c r="D30" s="214"/>
      <c r="H30" s="757" t="s">
        <v>759</v>
      </c>
      <c r="I30" s="757"/>
      <c r="J30" s="757"/>
    </row>
  </sheetData>
  <sheetProtection/>
  <mergeCells count="12">
    <mergeCell ref="H30:J30"/>
    <mergeCell ref="A1:H1"/>
    <mergeCell ref="A2:J2"/>
    <mergeCell ref="A4:I4"/>
    <mergeCell ref="A6:A7"/>
    <mergeCell ref="B6:B7"/>
    <mergeCell ref="C6:E6"/>
    <mergeCell ref="A5:B5"/>
    <mergeCell ref="F6:I6"/>
    <mergeCell ref="I5:J5"/>
    <mergeCell ref="J6:J7"/>
    <mergeCell ref="H29:J29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view="pageBreakPreview" zoomScaleSheetLayoutView="100" zoomScalePageLayoutView="0" workbookViewId="0" topLeftCell="A4">
      <selection activeCell="C38" sqref="C38"/>
    </sheetView>
  </sheetViews>
  <sheetFormatPr defaultColWidth="9.140625" defaultRowHeight="12.75"/>
  <cols>
    <col min="1" max="1" width="5.28125" style="214" customWidth="1"/>
    <col min="2" max="2" width="8.57421875" style="214" customWidth="1"/>
    <col min="3" max="3" width="36.140625" style="214" customWidth="1"/>
    <col min="4" max="4" width="15.140625" style="214" customWidth="1"/>
    <col min="5" max="6" width="11.7109375" style="214" customWidth="1"/>
    <col min="7" max="7" width="13.7109375" style="214" customWidth="1"/>
    <col min="8" max="8" width="20.140625" style="214" customWidth="1"/>
    <col min="9" max="16384" width="9.140625" style="214" customWidth="1"/>
  </cols>
  <sheetData>
    <row r="1" spans="1:8" ht="12.75">
      <c r="A1" s="214" t="s">
        <v>10</v>
      </c>
      <c r="H1" s="229" t="s">
        <v>544</v>
      </c>
    </row>
    <row r="2" spans="1:8" s="218" customFormat="1" ht="15">
      <c r="A2" s="846" t="s">
        <v>0</v>
      </c>
      <c r="B2" s="846"/>
      <c r="C2" s="846"/>
      <c r="D2" s="846"/>
      <c r="E2" s="846"/>
      <c r="F2" s="846"/>
      <c r="G2" s="846"/>
      <c r="H2" s="846"/>
    </row>
    <row r="3" spans="1:8" s="218" customFormat="1" ht="20.25" customHeight="1">
      <c r="A3" s="847" t="s">
        <v>790</v>
      </c>
      <c r="B3" s="847"/>
      <c r="C3" s="847"/>
      <c r="D3" s="847"/>
      <c r="E3" s="847"/>
      <c r="F3" s="847"/>
      <c r="G3" s="847"/>
      <c r="H3" s="847"/>
    </row>
    <row r="5" spans="1:8" s="218" customFormat="1" ht="15">
      <c r="A5" s="857" t="s">
        <v>543</v>
      </c>
      <c r="B5" s="857"/>
      <c r="C5" s="857"/>
      <c r="D5" s="857"/>
      <c r="E5" s="857"/>
      <c r="F5" s="857"/>
      <c r="G5" s="857"/>
      <c r="H5" s="909"/>
    </row>
    <row r="7" spans="1:7" ht="12.75">
      <c r="A7" s="750" t="s">
        <v>780</v>
      </c>
      <c r="B7" s="750"/>
      <c r="C7" s="750"/>
      <c r="D7" s="220"/>
      <c r="E7" s="220"/>
      <c r="F7" s="220"/>
      <c r="G7" s="220"/>
    </row>
    <row r="9" spans="1:7" ht="13.5" customHeight="1">
      <c r="A9" s="230"/>
      <c r="B9" s="230"/>
      <c r="C9" s="230"/>
      <c r="D9" s="230"/>
      <c r="E9" s="230"/>
      <c r="F9" s="230"/>
      <c r="G9" s="230"/>
    </row>
    <row r="10" spans="1:8" s="221" customFormat="1" ht="12.75">
      <c r="A10" s="214"/>
      <c r="B10" s="214"/>
      <c r="C10" s="214"/>
      <c r="D10" s="214"/>
      <c r="E10" s="214"/>
      <c r="F10" s="214"/>
      <c r="G10" s="214"/>
      <c r="H10" s="131"/>
    </row>
    <row r="11" spans="1:8" s="221" customFormat="1" ht="39.75" customHeight="1">
      <c r="A11" s="222"/>
      <c r="B11" s="904" t="s">
        <v>273</v>
      </c>
      <c r="C11" s="904" t="s">
        <v>274</v>
      </c>
      <c r="D11" s="910" t="s">
        <v>275</v>
      </c>
      <c r="E11" s="911"/>
      <c r="F11" s="911"/>
      <c r="G11" s="912"/>
      <c r="H11" s="904" t="s">
        <v>74</v>
      </c>
    </row>
    <row r="12" spans="1:8" s="221" customFormat="1" ht="25.5">
      <c r="A12" s="223"/>
      <c r="B12" s="905"/>
      <c r="C12" s="905"/>
      <c r="D12" s="231" t="s">
        <v>276</v>
      </c>
      <c r="E12" s="231" t="s">
        <v>277</v>
      </c>
      <c r="F12" s="231" t="s">
        <v>278</v>
      </c>
      <c r="G12" s="231" t="s">
        <v>15</v>
      </c>
      <c r="H12" s="905"/>
    </row>
    <row r="13" spans="1:8" s="221" customFormat="1" ht="13.5">
      <c r="A13" s="223"/>
      <c r="B13" s="232" t="s">
        <v>253</v>
      </c>
      <c r="C13" s="232" t="s">
        <v>254</v>
      </c>
      <c r="D13" s="232" t="s">
        <v>255</v>
      </c>
      <c r="E13" s="232" t="s">
        <v>256</v>
      </c>
      <c r="F13" s="232" t="s">
        <v>257</v>
      </c>
      <c r="G13" s="232" t="s">
        <v>258</v>
      </c>
      <c r="H13" s="232" t="s">
        <v>259</v>
      </c>
    </row>
    <row r="14" spans="2:8" s="233" customFormat="1" ht="15" customHeight="1">
      <c r="B14" s="234" t="s">
        <v>25</v>
      </c>
      <c r="C14" s="906" t="s">
        <v>282</v>
      </c>
      <c r="D14" s="907"/>
      <c r="E14" s="907"/>
      <c r="F14" s="907"/>
      <c r="G14" s="907"/>
      <c r="H14" s="908"/>
    </row>
    <row r="15" spans="2:8" s="236" customFormat="1" ht="12.75">
      <c r="B15" s="235"/>
      <c r="C15" s="412" t="s">
        <v>770</v>
      </c>
      <c r="D15" s="413">
        <v>1</v>
      </c>
      <c r="E15" s="413">
        <v>1</v>
      </c>
      <c r="F15" s="413">
        <v>0</v>
      </c>
      <c r="G15" s="413">
        <v>2</v>
      </c>
      <c r="H15" s="412"/>
    </row>
    <row r="16" spans="1:8" ht="13.5">
      <c r="A16" s="226"/>
      <c r="B16" s="150"/>
      <c r="C16" s="414" t="s">
        <v>771</v>
      </c>
      <c r="D16" s="148">
        <v>1</v>
      </c>
      <c r="E16" s="148">
        <v>0</v>
      </c>
      <c r="F16" s="148">
        <v>1</v>
      </c>
      <c r="G16" s="148">
        <v>2</v>
      </c>
      <c r="H16" s="148"/>
    </row>
    <row r="17" spans="2:8" ht="12.75">
      <c r="B17" s="225"/>
      <c r="C17" s="414" t="s">
        <v>772</v>
      </c>
      <c r="D17" s="151">
        <v>1</v>
      </c>
      <c r="E17" s="151">
        <v>0</v>
      </c>
      <c r="F17" s="151">
        <v>0</v>
      </c>
      <c r="G17" s="151">
        <v>1</v>
      </c>
      <c r="H17" s="148"/>
    </row>
    <row r="18" spans="2:8" s="145" customFormat="1" ht="12.75">
      <c r="B18" s="150"/>
      <c r="C18" s="414" t="s">
        <v>773</v>
      </c>
      <c r="D18" s="148">
        <v>1</v>
      </c>
      <c r="E18" s="148">
        <v>0</v>
      </c>
      <c r="F18" s="148">
        <v>0</v>
      </c>
      <c r="G18" s="148">
        <v>1</v>
      </c>
      <c r="H18" s="148"/>
    </row>
    <row r="19" spans="2:8" s="145" customFormat="1" ht="12.75">
      <c r="B19" s="150"/>
      <c r="C19" s="414" t="s">
        <v>774</v>
      </c>
      <c r="D19" s="148">
        <v>1</v>
      </c>
      <c r="E19" s="148">
        <v>0</v>
      </c>
      <c r="F19" s="148">
        <v>0</v>
      </c>
      <c r="G19" s="148">
        <v>1</v>
      </c>
      <c r="H19" s="148"/>
    </row>
    <row r="20" spans="2:8" s="145" customFormat="1" ht="12.75">
      <c r="B20" s="150"/>
      <c r="C20" s="414" t="s">
        <v>775</v>
      </c>
      <c r="D20" s="148">
        <v>2</v>
      </c>
      <c r="E20" s="148">
        <v>1</v>
      </c>
      <c r="F20" s="148">
        <v>1</v>
      </c>
      <c r="G20" s="148">
        <v>4</v>
      </c>
      <c r="H20" s="148"/>
    </row>
    <row r="21" spans="2:8" s="145" customFormat="1" ht="12.75" customHeight="1">
      <c r="B21" s="234"/>
      <c r="C21" s="414" t="s">
        <v>776</v>
      </c>
      <c r="D21" s="148">
        <v>1</v>
      </c>
      <c r="E21" s="148">
        <v>1</v>
      </c>
      <c r="F21" s="148">
        <v>1</v>
      </c>
      <c r="G21" s="148">
        <v>3</v>
      </c>
      <c r="H21" s="148"/>
    </row>
    <row r="22" spans="1:8" s="145" customFormat="1" ht="12.75">
      <c r="A22" s="228" t="s">
        <v>272</v>
      </c>
      <c r="B22" s="227" t="s">
        <v>29</v>
      </c>
      <c r="C22" s="906" t="s">
        <v>454</v>
      </c>
      <c r="D22" s="907"/>
      <c r="E22" s="907"/>
      <c r="F22" s="907"/>
      <c r="G22" s="907"/>
      <c r="H22" s="908"/>
    </row>
    <row r="23" spans="2:8" ht="12.75">
      <c r="B23" s="150"/>
      <c r="C23" s="412" t="s">
        <v>777</v>
      </c>
      <c r="D23" s="415">
        <v>1</v>
      </c>
      <c r="E23" s="415">
        <v>0</v>
      </c>
      <c r="F23" s="415">
        <v>37</v>
      </c>
      <c r="G23" s="415">
        <f>D23+E23+F23</f>
        <v>38</v>
      </c>
      <c r="H23" s="148"/>
    </row>
    <row r="24" spans="2:8" ht="12.75">
      <c r="B24" s="150"/>
      <c r="C24" s="414" t="s">
        <v>778</v>
      </c>
      <c r="D24" s="148">
        <v>2</v>
      </c>
      <c r="E24" s="148">
        <v>0</v>
      </c>
      <c r="F24" s="148">
        <v>0</v>
      </c>
      <c r="G24" s="148">
        <v>2</v>
      </c>
      <c r="H24" s="148"/>
    </row>
    <row r="25" spans="2:8" ht="12.75">
      <c r="B25" s="150"/>
      <c r="C25" s="414" t="s">
        <v>779</v>
      </c>
      <c r="D25" s="148">
        <v>1</v>
      </c>
      <c r="E25" s="148">
        <v>0</v>
      </c>
      <c r="F25" s="148">
        <v>0</v>
      </c>
      <c r="G25" s="148">
        <v>1</v>
      </c>
      <c r="H25" s="148"/>
    </row>
    <row r="26" spans="2:8" ht="12.75">
      <c r="B26" s="221"/>
      <c r="C26" s="416"/>
      <c r="D26" s="221"/>
      <c r="E26" s="221"/>
      <c r="F26" s="221"/>
      <c r="G26" s="221"/>
      <c r="H26" s="221"/>
    </row>
    <row r="27" spans="2:8" ht="12.75">
      <c r="B27" s="221"/>
      <c r="C27" s="221"/>
      <c r="D27" s="221"/>
      <c r="E27" s="221"/>
      <c r="F27" s="221"/>
      <c r="G27" s="221"/>
      <c r="H27" s="221"/>
    </row>
    <row r="28" spans="2:8" ht="12.75">
      <c r="B28" s="221"/>
      <c r="C28" s="221"/>
      <c r="D28" s="221"/>
      <c r="E28" s="221"/>
      <c r="F28" s="221"/>
      <c r="G28" s="221"/>
      <c r="H28" s="221"/>
    </row>
    <row r="29" spans="2:8" ht="12.75">
      <c r="B29" s="221"/>
      <c r="C29" s="221"/>
      <c r="D29" s="221"/>
      <c r="E29" s="221"/>
      <c r="F29" s="221"/>
      <c r="G29" s="221"/>
      <c r="H29" s="221"/>
    </row>
    <row r="30" spans="4:7" ht="12.75" customHeight="1">
      <c r="D30" s="417"/>
      <c r="E30" s="417"/>
      <c r="F30" s="417"/>
      <c r="G30" s="417"/>
    </row>
    <row r="31" spans="4:7" ht="12.75" customHeight="1">
      <c r="D31" s="228"/>
      <c r="E31" s="228"/>
      <c r="F31" s="228"/>
      <c r="G31" s="228"/>
    </row>
    <row r="32" spans="4:8" ht="12.75" customHeight="1">
      <c r="D32" s="228"/>
      <c r="E32" s="228"/>
      <c r="F32" s="757" t="s">
        <v>758</v>
      </c>
      <c r="G32" s="757"/>
      <c r="H32" s="757"/>
    </row>
    <row r="33" spans="2:8" ht="13.5">
      <c r="B33" s="214" t="s">
        <v>11</v>
      </c>
      <c r="F33" s="757" t="s">
        <v>759</v>
      </c>
      <c r="G33" s="757"/>
      <c r="H33" s="757"/>
    </row>
  </sheetData>
  <sheetProtection/>
  <mergeCells count="12">
    <mergeCell ref="F33:H33"/>
    <mergeCell ref="B11:B12"/>
    <mergeCell ref="C11:C12"/>
    <mergeCell ref="D11:G11"/>
    <mergeCell ref="C22:H22"/>
    <mergeCell ref="F32:H32"/>
    <mergeCell ref="H11:H12"/>
    <mergeCell ref="C14:H14"/>
    <mergeCell ref="A7:C7"/>
    <mergeCell ref="A2:H2"/>
    <mergeCell ref="A3:H3"/>
    <mergeCell ref="A5:H5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tabSelected="1" view="pageBreakPreview" zoomScaleSheetLayoutView="100" zoomScalePageLayoutView="0" workbookViewId="0" topLeftCell="A1">
      <selection activeCell="A1" sqref="A1:G1"/>
    </sheetView>
  </sheetViews>
  <sheetFormatPr defaultColWidth="9.140625" defaultRowHeight="12.75"/>
  <cols>
    <col min="1" max="1" width="5.8515625" style="0" customWidth="1"/>
    <col min="2" max="2" width="15.421875" style="0" customWidth="1"/>
    <col min="3" max="3" width="12.421875" style="0" customWidth="1"/>
    <col min="4" max="4" width="18.57421875" style="0" customWidth="1"/>
    <col min="5" max="5" width="20.8515625" style="0" customWidth="1"/>
    <col min="6" max="6" width="18.57421875" style="0" customWidth="1"/>
    <col min="7" max="7" width="24.421875" style="0" customWidth="1"/>
    <col min="8" max="8" width="18.8515625" style="0" customWidth="1"/>
  </cols>
  <sheetData>
    <row r="1" spans="1:8" ht="15">
      <c r="A1" s="805" t="s">
        <v>0</v>
      </c>
      <c r="B1" s="805"/>
      <c r="C1" s="805"/>
      <c r="D1" s="805"/>
      <c r="E1" s="805"/>
      <c r="F1" s="805"/>
      <c r="G1" s="805"/>
      <c r="H1" s="206" t="s">
        <v>635</v>
      </c>
    </row>
    <row r="2" spans="1:7" ht="20.25">
      <c r="A2" s="806" t="s">
        <v>790</v>
      </c>
      <c r="B2" s="806"/>
      <c r="C2" s="806"/>
      <c r="D2" s="806"/>
      <c r="E2" s="806"/>
      <c r="F2" s="806"/>
      <c r="G2" s="806"/>
    </row>
    <row r="3" spans="1:2" ht="13.5">
      <c r="A3" s="208"/>
      <c r="B3" s="208"/>
    </row>
    <row r="4" spans="1:7" ht="15">
      <c r="A4" s="807" t="s">
        <v>636</v>
      </c>
      <c r="B4" s="807"/>
      <c r="C4" s="807"/>
      <c r="D4" s="807"/>
      <c r="E4" s="807"/>
      <c r="F4" s="807"/>
      <c r="G4" s="807"/>
    </row>
    <row r="5" spans="1:2" ht="12.75">
      <c r="A5" s="750" t="s">
        <v>780</v>
      </c>
      <c r="B5" s="750"/>
    </row>
    <row r="6" spans="1:8" ht="13.5">
      <c r="A6" s="1100"/>
      <c r="B6" s="1100"/>
      <c r="F6" s="808" t="s">
        <v>889</v>
      </c>
      <c r="G6" s="808"/>
      <c r="H6" s="808"/>
    </row>
    <row r="7" spans="1:8" ht="54">
      <c r="A7" s="210" t="s">
        <v>2</v>
      </c>
      <c r="B7" s="308" t="s">
        <v>968</v>
      </c>
      <c r="C7" s="313" t="s">
        <v>637</v>
      </c>
      <c r="D7" s="313" t="s">
        <v>638</v>
      </c>
      <c r="E7" s="313" t="s">
        <v>639</v>
      </c>
      <c r="F7" s="313" t="s">
        <v>640</v>
      </c>
      <c r="G7" s="348" t="s">
        <v>909</v>
      </c>
      <c r="H7" s="295" t="s">
        <v>734</v>
      </c>
    </row>
    <row r="8" spans="1:8" ht="14.25">
      <c r="A8" s="211" t="s">
        <v>253</v>
      </c>
      <c r="B8" s="211" t="s">
        <v>254</v>
      </c>
      <c r="C8" s="211" t="s">
        <v>255</v>
      </c>
      <c r="D8" s="211" t="s">
        <v>256</v>
      </c>
      <c r="E8" s="211" t="s">
        <v>257</v>
      </c>
      <c r="F8" s="211" t="s">
        <v>258</v>
      </c>
      <c r="G8" s="349" t="s">
        <v>259</v>
      </c>
      <c r="H8" s="244">
        <v>8</v>
      </c>
    </row>
    <row r="9" spans="1:8" ht="14.25">
      <c r="A9" s="298">
        <v>1</v>
      </c>
      <c r="B9" s="19" t="s">
        <v>746</v>
      </c>
      <c r="C9" s="212">
        <v>328</v>
      </c>
      <c r="D9" s="19">
        <v>288</v>
      </c>
      <c r="E9" s="1101">
        <v>101</v>
      </c>
      <c r="F9" s="410">
        <v>11</v>
      </c>
      <c r="G9" s="516">
        <v>176</v>
      </c>
      <c r="H9" s="19"/>
    </row>
    <row r="10" spans="1:8" ht="14.25">
      <c r="A10" s="298">
        <v>2</v>
      </c>
      <c r="B10" s="19" t="s">
        <v>747</v>
      </c>
      <c r="C10" s="212">
        <v>107</v>
      </c>
      <c r="D10" s="212">
        <v>107</v>
      </c>
      <c r="E10" s="1101">
        <v>86</v>
      </c>
      <c r="F10" s="410">
        <v>10</v>
      </c>
      <c r="G10" s="516">
        <v>11</v>
      </c>
      <c r="H10" s="19"/>
    </row>
    <row r="11" spans="1:8" ht="14.25">
      <c r="A11" s="298">
        <v>3</v>
      </c>
      <c r="B11" s="19" t="s">
        <v>748</v>
      </c>
      <c r="C11" s="212">
        <v>169</v>
      </c>
      <c r="D11" s="212">
        <v>169</v>
      </c>
      <c r="E11" s="1101">
        <v>78</v>
      </c>
      <c r="F11" s="410">
        <v>9</v>
      </c>
      <c r="G11" s="516">
        <v>82</v>
      </c>
      <c r="H11" s="19"/>
    </row>
    <row r="12" spans="1:8" ht="14.25">
      <c r="A12" s="298">
        <v>4</v>
      </c>
      <c r="B12" s="19" t="s">
        <v>749</v>
      </c>
      <c r="C12" s="212">
        <v>91</v>
      </c>
      <c r="D12" s="212">
        <v>91</v>
      </c>
      <c r="E12" s="1101">
        <v>44</v>
      </c>
      <c r="F12" s="410">
        <v>7</v>
      </c>
      <c r="G12" s="516">
        <v>40</v>
      </c>
      <c r="H12" s="19"/>
    </row>
    <row r="13" spans="1:8" ht="14.25">
      <c r="A13" s="298">
        <v>5</v>
      </c>
      <c r="B13" s="19" t="s">
        <v>750</v>
      </c>
      <c r="C13" s="212">
        <v>203</v>
      </c>
      <c r="D13" s="212">
        <v>203</v>
      </c>
      <c r="E13" s="1101">
        <v>107</v>
      </c>
      <c r="F13" s="410">
        <v>14</v>
      </c>
      <c r="G13" s="516">
        <v>82</v>
      </c>
      <c r="H13" s="19"/>
    </row>
    <row r="14" spans="1:8" ht="14.25">
      <c r="A14" s="298">
        <v>6</v>
      </c>
      <c r="B14" s="19" t="s">
        <v>751</v>
      </c>
      <c r="C14" s="212">
        <v>272</v>
      </c>
      <c r="D14" s="212">
        <v>272</v>
      </c>
      <c r="E14" s="1101">
        <v>121</v>
      </c>
      <c r="F14" s="410">
        <v>16</v>
      </c>
      <c r="G14" s="516">
        <v>135</v>
      </c>
      <c r="H14" s="19"/>
    </row>
    <row r="15" spans="1:8" ht="14.25">
      <c r="A15" s="298">
        <v>7</v>
      </c>
      <c r="B15" s="19" t="s">
        <v>752</v>
      </c>
      <c r="C15" s="212">
        <v>133</v>
      </c>
      <c r="D15" s="212">
        <v>133</v>
      </c>
      <c r="E15" s="1101">
        <v>61</v>
      </c>
      <c r="F15" s="410">
        <v>17</v>
      </c>
      <c r="G15" s="516">
        <v>55</v>
      </c>
      <c r="H15" s="19"/>
    </row>
    <row r="16" spans="1:8" ht="14.25">
      <c r="A16" s="298">
        <v>8</v>
      </c>
      <c r="B16" s="19" t="s">
        <v>753</v>
      </c>
      <c r="C16" s="212">
        <v>182</v>
      </c>
      <c r="D16" s="212">
        <v>182</v>
      </c>
      <c r="E16" s="1101">
        <v>88</v>
      </c>
      <c r="F16" s="410">
        <v>19</v>
      </c>
      <c r="G16" s="516">
        <v>75</v>
      </c>
      <c r="H16" s="19"/>
    </row>
    <row r="17" spans="1:8" ht="14.25">
      <c r="A17" s="298">
        <v>9</v>
      </c>
      <c r="B17" s="19" t="s">
        <v>754</v>
      </c>
      <c r="C17" s="9">
        <v>202</v>
      </c>
      <c r="D17" s="9">
        <v>202</v>
      </c>
      <c r="E17" s="1101">
        <v>81</v>
      </c>
      <c r="F17" s="410">
        <v>27</v>
      </c>
      <c r="G17" s="516">
        <v>94</v>
      </c>
      <c r="H17" s="19"/>
    </row>
    <row r="18" spans="1:8" ht="14.25">
      <c r="A18" s="298">
        <v>10</v>
      </c>
      <c r="B18" s="19" t="s">
        <v>755</v>
      </c>
      <c r="C18" s="9">
        <v>150</v>
      </c>
      <c r="D18" s="9">
        <v>150</v>
      </c>
      <c r="E18" s="1101">
        <v>75</v>
      </c>
      <c r="F18" s="410">
        <v>27</v>
      </c>
      <c r="G18" s="516">
        <v>48</v>
      </c>
      <c r="H18" s="19"/>
    </row>
    <row r="19" spans="1:8" ht="14.25">
      <c r="A19" s="298">
        <v>11</v>
      </c>
      <c r="B19" s="19" t="s">
        <v>756</v>
      </c>
      <c r="C19" s="9">
        <v>230</v>
      </c>
      <c r="D19" s="9">
        <v>230</v>
      </c>
      <c r="E19" s="1101">
        <v>124</v>
      </c>
      <c r="F19" s="410">
        <v>21</v>
      </c>
      <c r="G19" s="516">
        <v>85</v>
      </c>
      <c r="H19" s="19"/>
    </row>
    <row r="20" spans="1:8" ht="14.25">
      <c r="A20" s="29" t="s">
        <v>15</v>
      </c>
      <c r="B20" s="9"/>
      <c r="C20" s="29">
        <f>SUM(C9:C19)</f>
        <v>2067</v>
      </c>
      <c r="D20" s="29">
        <f>SUM(D9:D19)</f>
        <v>2027</v>
      </c>
      <c r="E20" s="1101">
        <f>SUM(E9:E19)</f>
        <v>966</v>
      </c>
      <c r="F20" s="1102">
        <f>SUM(F9:F19)</f>
        <v>178</v>
      </c>
      <c r="G20" s="1103">
        <f>SUM(G9:G19)</f>
        <v>883</v>
      </c>
      <c r="H20" s="29"/>
    </row>
    <row r="21" ht="12.75">
      <c r="A21" s="213"/>
    </row>
    <row r="24" spans="1:8" ht="12.75">
      <c r="A24" s="314"/>
      <c r="B24" s="314"/>
      <c r="C24" s="314"/>
      <c r="D24" s="314"/>
      <c r="E24" s="314"/>
      <c r="F24" s="411"/>
      <c r="G24" s="411"/>
      <c r="H24" s="315"/>
    </row>
    <row r="25" spans="1:8" ht="12.75">
      <c r="A25" s="314"/>
      <c r="B25" s="314"/>
      <c r="C25" s="314"/>
      <c r="D25" s="314"/>
      <c r="E25" s="314"/>
      <c r="F25" s="411"/>
      <c r="G25" s="411"/>
      <c r="H25" s="315"/>
    </row>
    <row r="26" spans="1:8" ht="13.5">
      <c r="A26" s="314"/>
      <c r="B26" s="314"/>
      <c r="C26" s="314"/>
      <c r="D26" s="314"/>
      <c r="E26" s="314"/>
      <c r="F26" s="757" t="s">
        <v>758</v>
      </c>
      <c r="G26" s="757"/>
      <c r="H26" s="757"/>
    </row>
    <row r="27" spans="1:8" ht="13.5">
      <c r="A27" s="314" t="s">
        <v>11</v>
      </c>
      <c r="C27" s="314"/>
      <c r="D27" s="314"/>
      <c r="E27" s="314"/>
      <c r="F27" s="757" t="s">
        <v>759</v>
      </c>
      <c r="G27" s="757"/>
      <c r="H27" s="757"/>
    </row>
  </sheetData>
  <sheetProtection/>
  <mergeCells count="7">
    <mergeCell ref="A2:G2"/>
    <mergeCell ref="A4:G4"/>
    <mergeCell ref="F6:H6"/>
    <mergeCell ref="A5:B5"/>
    <mergeCell ref="A1:G1"/>
    <mergeCell ref="F26:H26"/>
    <mergeCell ref="F27:H27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99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"/>
  <sheetViews>
    <sheetView view="pageBreakPreview" zoomScaleSheetLayoutView="100" zoomScalePageLayoutView="0" workbookViewId="0" topLeftCell="A1">
      <selection activeCell="C38" sqref="C38"/>
    </sheetView>
  </sheetViews>
  <sheetFormatPr defaultColWidth="9.140625" defaultRowHeight="12.75"/>
  <cols>
    <col min="1" max="1" width="8.28125" style="0" customWidth="1"/>
    <col min="2" max="2" width="15.57421875" style="0" customWidth="1"/>
    <col min="3" max="3" width="14.7109375" style="0" customWidth="1"/>
    <col min="4" max="4" width="21.00390625" style="0" customWidth="1"/>
    <col min="5" max="5" width="15.7109375" style="0" customWidth="1"/>
    <col min="6" max="6" width="16.28125" style="0" customWidth="1"/>
    <col min="7" max="7" width="22.00390625" style="0" customWidth="1"/>
    <col min="8" max="8" width="17.421875" style="0" customWidth="1"/>
  </cols>
  <sheetData>
    <row r="1" spans="1:8" ht="15">
      <c r="A1" s="805" t="s">
        <v>0</v>
      </c>
      <c r="B1" s="805"/>
      <c r="C1" s="805"/>
      <c r="D1" s="805"/>
      <c r="E1" s="805"/>
      <c r="F1" s="805"/>
      <c r="H1" s="206" t="s">
        <v>735</v>
      </c>
    </row>
    <row r="2" spans="1:7" ht="20.25">
      <c r="A2" s="806" t="s">
        <v>790</v>
      </c>
      <c r="B2" s="806"/>
      <c r="C2" s="806"/>
      <c r="D2" s="806"/>
      <c r="E2" s="806"/>
      <c r="F2" s="806"/>
      <c r="G2" s="806"/>
    </row>
    <row r="3" spans="1:2" ht="13.5">
      <c r="A3" s="208"/>
      <c r="B3" s="208"/>
    </row>
    <row r="4" spans="1:7" ht="18" customHeight="1">
      <c r="A4" s="807" t="s">
        <v>736</v>
      </c>
      <c r="B4" s="807"/>
      <c r="C4" s="807"/>
      <c r="D4" s="807"/>
      <c r="E4" s="807"/>
      <c r="F4" s="807"/>
      <c r="G4" s="807"/>
    </row>
    <row r="5" spans="1:2" ht="12.75">
      <c r="A5" s="750" t="s">
        <v>780</v>
      </c>
      <c r="B5" s="750"/>
    </row>
    <row r="6" spans="1:8" ht="13.5">
      <c r="A6" s="209"/>
      <c r="B6" s="209"/>
      <c r="F6" s="808" t="s">
        <v>889</v>
      </c>
      <c r="G6" s="808"/>
      <c r="H6" s="808"/>
    </row>
    <row r="7" spans="1:8" ht="59.25" customHeight="1">
      <c r="A7" s="308" t="s">
        <v>2</v>
      </c>
      <c r="B7" s="308" t="s">
        <v>3</v>
      </c>
      <c r="C7" s="313" t="s">
        <v>737</v>
      </c>
      <c r="D7" s="313" t="s">
        <v>738</v>
      </c>
      <c r="E7" s="313" t="s">
        <v>739</v>
      </c>
      <c r="F7" s="313" t="s">
        <v>740</v>
      </c>
      <c r="G7" s="348" t="s">
        <v>741</v>
      </c>
      <c r="H7" s="295" t="s">
        <v>742</v>
      </c>
    </row>
    <row r="8" spans="1:8" s="206" customFormat="1" ht="14.25">
      <c r="A8" s="211" t="s">
        <v>253</v>
      </c>
      <c r="B8" s="211" t="s">
        <v>254</v>
      </c>
      <c r="C8" s="211" t="s">
        <v>255</v>
      </c>
      <c r="D8" s="211" t="s">
        <v>256</v>
      </c>
      <c r="E8" s="211" t="s">
        <v>257</v>
      </c>
      <c r="F8" s="211" t="s">
        <v>258</v>
      </c>
      <c r="G8" s="349" t="s">
        <v>259</v>
      </c>
      <c r="H8" s="244">
        <v>8</v>
      </c>
    </row>
    <row r="9" spans="1:11" s="206" customFormat="1" ht="14.25">
      <c r="A9" s="298">
        <v>1</v>
      </c>
      <c r="B9" s="19" t="s">
        <v>746</v>
      </c>
      <c r="C9" s="474">
        <v>820</v>
      </c>
      <c r="D9" s="211">
        <v>0</v>
      </c>
      <c r="E9" s="211">
        <v>0</v>
      </c>
      <c r="F9" s="211">
        <v>0</v>
      </c>
      <c r="G9" s="211">
        <v>0</v>
      </c>
      <c r="H9" s="211">
        <v>0</v>
      </c>
      <c r="I9" s="476"/>
      <c r="J9" s="12"/>
      <c r="K9" s="476"/>
    </row>
    <row r="10" spans="1:11" s="206" customFormat="1" ht="14.25">
      <c r="A10" s="298">
        <v>2</v>
      </c>
      <c r="B10" s="19" t="s">
        <v>747</v>
      </c>
      <c r="C10" s="474">
        <v>241</v>
      </c>
      <c r="D10" s="211">
        <v>0</v>
      </c>
      <c r="E10" s="211">
        <v>0</v>
      </c>
      <c r="F10" s="211">
        <v>0</v>
      </c>
      <c r="G10" s="211">
        <v>0</v>
      </c>
      <c r="H10" s="211">
        <v>0</v>
      </c>
      <c r="I10" s="476"/>
      <c r="J10" s="12"/>
      <c r="K10" s="476"/>
    </row>
    <row r="11" spans="1:11" s="206" customFormat="1" ht="14.25">
      <c r="A11" s="298">
        <v>3</v>
      </c>
      <c r="B11" s="19" t="s">
        <v>748</v>
      </c>
      <c r="C11" s="474">
        <v>366</v>
      </c>
      <c r="D11" s="211">
        <v>0</v>
      </c>
      <c r="E11" s="211">
        <v>0</v>
      </c>
      <c r="F11" s="211">
        <v>0</v>
      </c>
      <c r="G11" s="211">
        <v>0</v>
      </c>
      <c r="H11" s="211">
        <v>0</v>
      </c>
      <c r="I11" s="476"/>
      <c r="J11" s="12"/>
      <c r="K11" s="476"/>
    </row>
    <row r="12" spans="1:11" s="206" customFormat="1" ht="14.25">
      <c r="A12" s="298">
        <v>4</v>
      </c>
      <c r="B12" s="19" t="s">
        <v>749</v>
      </c>
      <c r="C12" s="474">
        <v>157</v>
      </c>
      <c r="D12" s="211">
        <v>0</v>
      </c>
      <c r="E12" s="211">
        <v>0</v>
      </c>
      <c r="F12" s="211">
        <v>0</v>
      </c>
      <c r="G12" s="211">
        <v>0</v>
      </c>
      <c r="H12" s="211">
        <v>0</v>
      </c>
      <c r="I12" s="476"/>
      <c r="J12" s="12"/>
      <c r="K12" s="476"/>
    </row>
    <row r="13" spans="1:11" s="206" customFormat="1" ht="14.25">
      <c r="A13" s="298">
        <v>5</v>
      </c>
      <c r="B13" s="19" t="s">
        <v>750</v>
      </c>
      <c r="C13" s="474">
        <v>405</v>
      </c>
      <c r="D13" s="211">
        <v>0</v>
      </c>
      <c r="E13" s="211">
        <v>0</v>
      </c>
      <c r="F13" s="211">
        <v>0</v>
      </c>
      <c r="G13" s="211">
        <v>0</v>
      </c>
      <c r="H13" s="211">
        <v>0</v>
      </c>
      <c r="I13" s="476"/>
      <c r="J13" s="12"/>
      <c r="K13" s="476"/>
    </row>
    <row r="14" spans="1:11" s="206" customFormat="1" ht="14.25">
      <c r="A14" s="298">
        <v>6</v>
      </c>
      <c r="B14" s="19" t="s">
        <v>751</v>
      </c>
      <c r="C14" s="474">
        <v>596</v>
      </c>
      <c r="D14" s="211">
        <v>0</v>
      </c>
      <c r="E14" s="211">
        <v>0</v>
      </c>
      <c r="F14" s="211">
        <v>0</v>
      </c>
      <c r="G14" s="211">
        <v>0</v>
      </c>
      <c r="H14" s="211">
        <v>0</v>
      </c>
      <c r="I14" s="476"/>
      <c r="J14" s="12"/>
      <c r="K14" s="476"/>
    </row>
    <row r="15" spans="1:11" s="206" customFormat="1" ht="14.25">
      <c r="A15" s="298">
        <v>7</v>
      </c>
      <c r="B15" s="19" t="s">
        <v>752</v>
      </c>
      <c r="C15" s="474">
        <v>269</v>
      </c>
      <c r="D15" s="211">
        <v>0</v>
      </c>
      <c r="E15" s="211">
        <v>0</v>
      </c>
      <c r="F15" s="211">
        <v>0</v>
      </c>
      <c r="G15" s="211">
        <v>0</v>
      </c>
      <c r="H15" s="211">
        <v>0</v>
      </c>
      <c r="I15" s="476"/>
      <c r="J15" s="12"/>
      <c r="K15" s="476"/>
    </row>
    <row r="16" spans="1:11" s="206" customFormat="1" ht="14.25">
      <c r="A16" s="298">
        <v>8</v>
      </c>
      <c r="B16" s="19" t="s">
        <v>753</v>
      </c>
      <c r="C16" s="474">
        <v>406</v>
      </c>
      <c r="D16" s="211">
        <v>0</v>
      </c>
      <c r="E16" s="211">
        <v>0</v>
      </c>
      <c r="F16" s="211">
        <v>0</v>
      </c>
      <c r="G16" s="211">
        <v>0</v>
      </c>
      <c r="H16" s="211">
        <v>0</v>
      </c>
      <c r="I16" s="476"/>
      <c r="J16" s="12"/>
      <c r="K16" s="476"/>
    </row>
    <row r="17" spans="1:12" ht="14.25">
      <c r="A17" s="298">
        <v>9</v>
      </c>
      <c r="B17" s="19" t="s">
        <v>754</v>
      </c>
      <c r="C17" s="473">
        <v>549</v>
      </c>
      <c r="D17" s="211">
        <v>0</v>
      </c>
      <c r="E17" s="211">
        <v>0</v>
      </c>
      <c r="F17" s="211">
        <v>0</v>
      </c>
      <c r="G17" s="211">
        <v>0</v>
      </c>
      <c r="H17" s="211">
        <v>0</v>
      </c>
      <c r="I17" s="476"/>
      <c r="J17" s="12"/>
      <c r="K17" s="476"/>
      <c r="L17" s="206"/>
    </row>
    <row r="18" spans="1:12" ht="14.25">
      <c r="A18" s="298">
        <v>10</v>
      </c>
      <c r="B18" s="19" t="s">
        <v>755</v>
      </c>
      <c r="C18" s="473">
        <v>275</v>
      </c>
      <c r="D18" s="211">
        <v>0</v>
      </c>
      <c r="E18" s="211">
        <v>0</v>
      </c>
      <c r="F18" s="211">
        <v>0</v>
      </c>
      <c r="G18" s="211">
        <v>0</v>
      </c>
      <c r="H18" s="211">
        <v>0</v>
      </c>
      <c r="I18" s="476"/>
      <c r="J18" s="12"/>
      <c r="K18" s="476"/>
      <c r="L18" s="206"/>
    </row>
    <row r="19" spans="1:12" ht="14.25">
      <c r="A19" s="298">
        <v>11</v>
      </c>
      <c r="B19" s="19" t="s">
        <v>756</v>
      </c>
      <c r="C19" s="473">
        <v>539</v>
      </c>
      <c r="D19" s="211">
        <v>0</v>
      </c>
      <c r="E19" s="211">
        <v>0</v>
      </c>
      <c r="F19" s="211">
        <v>0</v>
      </c>
      <c r="G19" s="211">
        <v>0</v>
      </c>
      <c r="H19" s="211">
        <v>0</v>
      </c>
      <c r="I19" s="476"/>
      <c r="J19" s="12"/>
      <c r="K19" s="476"/>
      <c r="L19" s="206"/>
    </row>
    <row r="20" spans="1:12" ht="14.25">
      <c r="A20" s="29" t="s">
        <v>15</v>
      </c>
      <c r="B20" s="9"/>
      <c r="C20" s="407">
        <v>4623</v>
      </c>
      <c r="D20" s="211">
        <v>0</v>
      </c>
      <c r="E20" s="211">
        <v>0</v>
      </c>
      <c r="F20" s="211">
        <v>0</v>
      </c>
      <c r="G20" s="211">
        <v>0</v>
      </c>
      <c r="H20" s="211">
        <v>0</v>
      </c>
      <c r="I20" s="477"/>
      <c r="J20" s="30"/>
      <c r="K20" s="477"/>
      <c r="L20" s="206"/>
    </row>
    <row r="21" spans="1:11" ht="12.75">
      <c r="A21" s="213"/>
      <c r="I21" s="12"/>
      <c r="J21" s="12"/>
      <c r="K21" s="12"/>
    </row>
    <row r="22" spans="9:11" ht="14.25">
      <c r="I22" s="12"/>
      <c r="J22" s="12"/>
      <c r="K22" s="475"/>
    </row>
    <row r="25" spans="1:9" ht="15" customHeight="1">
      <c r="A25" s="314"/>
      <c r="B25" s="314"/>
      <c r="C25" s="314"/>
      <c r="D25" s="314"/>
      <c r="E25" s="314"/>
      <c r="F25" s="411"/>
      <c r="G25" s="411"/>
      <c r="H25" s="315"/>
      <c r="I25" s="315"/>
    </row>
    <row r="26" spans="1:9" ht="15" customHeight="1">
      <c r="A26" s="314"/>
      <c r="B26" s="314"/>
      <c r="C26" s="314"/>
      <c r="D26" s="314"/>
      <c r="E26" s="314"/>
      <c r="F26" s="411"/>
      <c r="G26" s="411"/>
      <c r="H26" s="315"/>
      <c r="I26" s="315"/>
    </row>
    <row r="27" spans="1:9" ht="15" customHeight="1">
      <c r="A27" s="314"/>
      <c r="B27" s="314"/>
      <c r="C27" s="314"/>
      <c r="D27" s="314"/>
      <c r="E27" s="314"/>
      <c r="F27" s="757" t="s">
        <v>758</v>
      </c>
      <c r="G27" s="757"/>
      <c r="H27" s="757"/>
      <c r="I27" s="228"/>
    </row>
    <row r="28" spans="1:9" ht="13.5">
      <c r="A28" s="314" t="s">
        <v>11</v>
      </c>
      <c r="C28" s="314"/>
      <c r="D28" s="314"/>
      <c r="E28" s="314"/>
      <c r="F28" s="757" t="s">
        <v>759</v>
      </c>
      <c r="G28" s="757"/>
      <c r="H28" s="757"/>
      <c r="I28" s="314"/>
    </row>
    <row r="29" spans="1:13" ht="12.75">
      <c r="A29" s="314"/>
      <c r="B29" s="314"/>
      <c r="C29" s="314"/>
      <c r="D29" s="314"/>
      <c r="E29" s="314"/>
      <c r="F29" s="314"/>
      <c r="G29" s="314"/>
      <c r="H29" s="314"/>
      <c r="I29" s="314"/>
      <c r="J29" s="314"/>
      <c r="K29" s="314"/>
      <c r="L29" s="314"/>
      <c r="M29" s="314"/>
    </row>
  </sheetData>
  <sheetProtection/>
  <mergeCells count="7">
    <mergeCell ref="A1:F1"/>
    <mergeCell ref="A2:G2"/>
    <mergeCell ref="A4:G4"/>
    <mergeCell ref="F6:H6"/>
    <mergeCell ref="F27:H27"/>
    <mergeCell ref="F28:H28"/>
    <mergeCell ref="A5:B5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5"/>
  <sheetViews>
    <sheetView view="pageBreakPreview" zoomScale="90" zoomScaleSheetLayoutView="90" zoomScalePageLayoutView="0" workbookViewId="0" topLeftCell="A10">
      <selection activeCell="C38" sqref="C38"/>
    </sheetView>
  </sheetViews>
  <sheetFormatPr defaultColWidth="9.140625" defaultRowHeight="12.75"/>
  <cols>
    <col min="1" max="1" width="10.28125" style="0" customWidth="1"/>
    <col min="2" max="2" width="12.00390625" style="0" customWidth="1"/>
    <col min="3" max="3" width="16.28125" style="0" customWidth="1"/>
    <col min="4" max="4" width="15.8515625" style="0" customWidth="1"/>
    <col min="5" max="5" width="11.57421875" style="0" customWidth="1"/>
    <col min="6" max="6" width="15.00390625" style="0" customWidth="1"/>
    <col min="7" max="7" width="9.7109375" style="0" customWidth="1"/>
    <col min="8" max="8" width="15.140625" style="0" customWidth="1"/>
    <col min="9" max="9" width="16.57421875" style="0" customWidth="1"/>
    <col min="10" max="10" width="18.28125" style="0" customWidth="1"/>
    <col min="11" max="11" width="14.140625" style="0" customWidth="1"/>
  </cols>
  <sheetData>
    <row r="1" spans="4:10" ht="15">
      <c r="D1" s="744"/>
      <c r="E1" s="744"/>
      <c r="H1" s="42"/>
      <c r="I1" s="813" t="s">
        <v>64</v>
      </c>
      <c r="J1" s="813"/>
    </row>
    <row r="2" spans="1:10" ht="15">
      <c r="A2" s="815" t="s">
        <v>0</v>
      </c>
      <c r="B2" s="815"/>
      <c r="C2" s="815"/>
      <c r="D2" s="815"/>
      <c r="E2" s="815"/>
      <c r="F2" s="815"/>
      <c r="G2" s="815"/>
      <c r="H2" s="815"/>
      <c r="I2" s="815"/>
      <c r="J2" s="815"/>
    </row>
    <row r="3" spans="1:10" ht="19.5">
      <c r="A3" s="748" t="s">
        <v>790</v>
      </c>
      <c r="B3" s="748"/>
      <c r="C3" s="748"/>
      <c r="D3" s="748"/>
      <c r="E3" s="748"/>
      <c r="F3" s="748"/>
      <c r="G3" s="748"/>
      <c r="H3" s="748"/>
      <c r="I3" s="748"/>
      <c r="J3" s="748"/>
    </row>
    <row r="4" ht="10.5" customHeight="1"/>
    <row r="5" spans="1:11" s="15" customFormat="1" ht="24.75" customHeight="1">
      <c r="A5" s="913" t="s">
        <v>426</v>
      </c>
      <c r="B5" s="913"/>
      <c r="C5" s="913"/>
      <c r="D5" s="913"/>
      <c r="E5" s="913"/>
      <c r="F5" s="913"/>
      <c r="G5" s="913"/>
      <c r="H5" s="913"/>
      <c r="I5" s="913"/>
      <c r="J5" s="913"/>
      <c r="K5" s="913"/>
    </row>
    <row r="6" spans="1:10" s="15" customFormat="1" ht="15.75" customHeight="1">
      <c r="A6" s="45"/>
      <c r="B6" s="45"/>
      <c r="C6" s="45"/>
      <c r="D6" s="45"/>
      <c r="E6" s="45"/>
      <c r="F6" s="45"/>
      <c r="G6" s="45"/>
      <c r="H6" s="45"/>
      <c r="I6" s="45"/>
      <c r="J6" s="45"/>
    </row>
    <row r="7" spans="1:11" s="15" customFormat="1" ht="12.75">
      <c r="A7" s="750" t="s">
        <v>780</v>
      </c>
      <c r="B7" s="750"/>
      <c r="E7" s="864"/>
      <c r="F7" s="864"/>
      <c r="G7" s="864"/>
      <c r="H7" s="864"/>
      <c r="I7" s="864" t="s">
        <v>908</v>
      </c>
      <c r="J7" s="864"/>
      <c r="K7" s="864"/>
    </row>
    <row r="8" spans="3:10" s="13" customFormat="1" ht="15" hidden="1">
      <c r="C8" s="815" t="s">
        <v>12</v>
      </c>
      <c r="D8" s="815"/>
      <c r="E8" s="815"/>
      <c r="F8" s="815"/>
      <c r="G8" s="815"/>
      <c r="H8" s="815"/>
      <c r="I8" s="815"/>
      <c r="J8" s="815"/>
    </row>
    <row r="9" spans="1:19" ht="21" customHeight="1">
      <c r="A9" s="811" t="s">
        <v>20</v>
      </c>
      <c r="B9" s="811" t="s">
        <v>54</v>
      </c>
      <c r="C9" s="718" t="s">
        <v>452</v>
      </c>
      <c r="D9" s="720"/>
      <c r="E9" s="718" t="s">
        <v>34</v>
      </c>
      <c r="F9" s="720"/>
      <c r="G9" s="718" t="s">
        <v>35</v>
      </c>
      <c r="H9" s="720"/>
      <c r="I9" s="738" t="s">
        <v>100</v>
      </c>
      <c r="J9" s="738"/>
      <c r="K9" s="811" t="s">
        <v>504</v>
      </c>
      <c r="R9" s="12"/>
      <c r="S9" s="12"/>
    </row>
    <row r="10" spans="1:11" s="14" customFormat="1" ht="42" customHeight="1">
      <c r="A10" s="812"/>
      <c r="B10" s="812"/>
      <c r="C10" s="5" t="s">
        <v>36</v>
      </c>
      <c r="D10" s="5" t="s">
        <v>99</v>
      </c>
      <c r="E10" s="5" t="s">
        <v>36</v>
      </c>
      <c r="F10" s="5" t="s">
        <v>99</v>
      </c>
      <c r="G10" s="5" t="s">
        <v>36</v>
      </c>
      <c r="H10" s="5" t="s">
        <v>99</v>
      </c>
      <c r="I10" s="5" t="s">
        <v>129</v>
      </c>
      <c r="J10" s="5" t="s">
        <v>130</v>
      </c>
      <c r="K10" s="812"/>
    </row>
    <row r="11" spans="1:11" ht="12.75">
      <c r="A11" s="154">
        <v>1</v>
      </c>
      <c r="B11" s="154">
        <v>2</v>
      </c>
      <c r="C11" s="154">
        <v>3</v>
      </c>
      <c r="D11" s="154">
        <v>4</v>
      </c>
      <c r="E11" s="154">
        <v>5</v>
      </c>
      <c r="F11" s="154">
        <v>6</v>
      </c>
      <c r="G11" s="154">
        <v>7</v>
      </c>
      <c r="H11" s="154">
        <v>8</v>
      </c>
      <c r="I11" s="154">
        <v>9</v>
      </c>
      <c r="J11" s="154">
        <v>10</v>
      </c>
      <c r="K11" s="3">
        <v>11</v>
      </c>
    </row>
    <row r="12" spans="1:11" ht="15.75" customHeight="1">
      <c r="A12" s="8">
        <v>1</v>
      </c>
      <c r="B12" s="18" t="s">
        <v>366</v>
      </c>
      <c r="C12" s="599">
        <v>1752</v>
      </c>
      <c r="D12" s="514">
        <v>1051.2</v>
      </c>
      <c r="E12" s="599">
        <v>1752</v>
      </c>
      <c r="F12" s="514">
        <v>1051.2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</row>
    <row r="13" spans="1:11" ht="15.75" customHeight="1">
      <c r="A13" s="8">
        <v>2</v>
      </c>
      <c r="B13" s="18" t="s">
        <v>367</v>
      </c>
      <c r="C13" s="599">
        <v>3</v>
      </c>
      <c r="D13" s="514">
        <v>1.8</v>
      </c>
      <c r="E13" s="599">
        <v>3</v>
      </c>
      <c r="F13" s="514">
        <v>1.8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</row>
    <row r="14" spans="1:11" ht="15.75" customHeight="1">
      <c r="A14" s="8">
        <v>3</v>
      </c>
      <c r="B14" s="18" t="s">
        <v>368</v>
      </c>
      <c r="C14" s="599">
        <v>22</v>
      </c>
      <c r="D14" s="514">
        <v>13.2</v>
      </c>
      <c r="E14" s="599">
        <v>22</v>
      </c>
      <c r="F14" s="514">
        <v>13.2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</row>
    <row r="15" spans="1:11" ht="15.75" customHeight="1">
      <c r="A15" s="8">
        <v>4</v>
      </c>
      <c r="B15" s="18" t="s">
        <v>369</v>
      </c>
      <c r="C15" s="599">
        <v>0</v>
      </c>
      <c r="D15" s="514">
        <v>0</v>
      </c>
      <c r="E15" s="599">
        <v>0</v>
      </c>
      <c r="F15" s="514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</row>
    <row r="16" spans="1:11" ht="15.75" customHeight="1">
      <c r="A16" s="8">
        <v>5</v>
      </c>
      <c r="B16" s="18" t="s">
        <v>370</v>
      </c>
      <c r="C16" s="599">
        <v>446</v>
      </c>
      <c r="D16" s="514">
        <v>1452.52</v>
      </c>
      <c r="E16" s="599">
        <v>446</v>
      </c>
      <c r="F16" s="514">
        <v>1452.52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</row>
    <row r="17" spans="1:11" ht="15.75" customHeight="1">
      <c r="A17" s="8">
        <v>6</v>
      </c>
      <c r="B17" s="18" t="s">
        <v>371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</row>
    <row r="18" spans="1:11" ht="15.75" customHeight="1">
      <c r="A18" s="8">
        <v>7</v>
      </c>
      <c r="B18" s="18" t="s">
        <v>372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</row>
    <row r="19" spans="1:11" s="12" customFormat="1" ht="15.75" customHeight="1">
      <c r="A19" s="8">
        <v>8</v>
      </c>
      <c r="B19" s="18" t="s">
        <v>244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</row>
    <row r="20" spans="1:11" s="12" customFormat="1" ht="15.75" customHeight="1">
      <c r="A20" s="8">
        <v>9</v>
      </c>
      <c r="B20" s="18" t="s">
        <v>347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</row>
    <row r="21" spans="1:11" s="12" customFormat="1" ht="15.75" customHeight="1">
      <c r="A21" s="8">
        <v>10</v>
      </c>
      <c r="B21" s="18" t="s">
        <v>503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</row>
    <row r="22" spans="1:11" s="12" customFormat="1" ht="15.75" customHeight="1">
      <c r="A22" s="8">
        <v>11</v>
      </c>
      <c r="B22" s="18" t="s">
        <v>464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</row>
    <row r="23" spans="1:11" s="12" customFormat="1" ht="15.75" customHeight="1">
      <c r="A23" s="8">
        <v>12</v>
      </c>
      <c r="B23" s="18" t="s">
        <v>502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</row>
    <row r="24" spans="1:11" s="12" customFormat="1" ht="15.75" customHeight="1">
      <c r="A24" s="8">
        <v>13</v>
      </c>
      <c r="B24" s="18" t="s">
        <v>680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</row>
    <row r="25" spans="1:11" s="12" customFormat="1" ht="15.75" customHeight="1">
      <c r="A25" s="8">
        <v>14</v>
      </c>
      <c r="B25" s="18" t="s">
        <v>682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</row>
    <row r="26" spans="1:11" s="12" customFormat="1" ht="15.75" customHeight="1">
      <c r="A26" s="3" t="s">
        <v>15</v>
      </c>
      <c r="B26" s="9"/>
      <c r="C26" s="29">
        <f aca="true" t="shared" si="0" ref="C26:K26">SUM(C12:C24)</f>
        <v>2223</v>
      </c>
      <c r="D26" s="29">
        <f t="shared" si="0"/>
        <v>2518.7200000000003</v>
      </c>
      <c r="E26" s="29">
        <f t="shared" si="0"/>
        <v>2223</v>
      </c>
      <c r="F26" s="29">
        <f t="shared" si="0"/>
        <v>2518.7200000000003</v>
      </c>
      <c r="G26" s="29">
        <f t="shared" si="0"/>
        <v>0</v>
      </c>
      <c r="H26" s="29">
        <f t="shared" si="0"/>
        <v>0</v>
      </c>
      <c r="I26" s="29">
        <f t="shared" si="0"/>
        <v>0</v>
      </c>
      <c r="J26" s="29">
        <f t="shared" si="0"/>
        <v>0</v>
      </c>
      <c r="K26" s="29">
        <f t="shared" si="0"/>
        <v>0</v>
      </c>
    </row>
    <row r="27" s="12" customFormat="1" ht="12">
      <c r="A27" s="10"/>
    </row>
    <row r="28" s="12" customFormat="1" ht="12">
      <c r="A28" s="10"/>
    </row>
    <row r="29" s="12" customFormat="1" ht="12">
      <c r="A29" s="10"/>
    </row>
    <row r="30" spans="2:16" s="15" customFormat="1" ht="13.5" customHeight="1"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</row>
    <row r="31" spans="1:16" s="15" customFormat="1" ht="12.75" customHeight="1">
      <c r="A31" s="84"/>
      <c r="B31" s="84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</row>
    <row r="32" spans="1:16" s="15" customFormat="1" ht="12.75" customHeight="1">
      <c r="A32" s="84"/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</row>
    <row r="33" spans="1:10" s="15" customFormat="1" ht="13.5">
      <c r="A33" s="14" t="s">
        <v>18</v>
      </c>
      <c r="B33" s="14"/>
      <c r="C33" s="14"/>
      <c r="D33" s="14"/>
      <c r="E33" s="14"/>
      <c r="F33" s="14"/>
      <c r="H33" s="757" t="s">
        <v>758</v>
      </c>
      <c r="I33" s="757"/>
      <c r="J33" s="757"/>
    </row>
    <row r="34" spans="1:10" s="15" customFormat="1" ht="13.5">
      <c r="A34" s="14"/>
      <c r="H34" s="757" t="s">
        <v>759</v>
      </c>
      <c r="I34" s="757"/>
      <c r="J34" s="757"/>
    </row>
    <row r="35" spans="1:10" ht="12">
      <c r="A35" s="814"/>
      <c r="B35" s="814"/>
      <c r="C35" s="814"/>
      <c r="D35" s="814"/>
      <c r="E35" s="814"/>
      <c r="F35" s="814"/>
      <c r="G35" s="814"/>
      <c r="H35" s="814"/>
      <c r="I35" s="814"/>
      <c r="J35" s="814"/>
    </row>
  </sheetData>
  <sheetProtection/>
  <mergeCells count="19">
    <mergeCell ref="K9:K10"/>
    <mergeCell ref="D1:E1"/>
    <mergeCell ref="I1:J1"/>
    <mergeCell ref="A2:J2"/>
    <mergeCell ref="A3:J3"/>
    <mergeCell ref="A5:K5"/>
    <mergeCell ref="A7:B7"/>
    <mergeCell ref="E7:H7"/>
    <mergeCell ref="I7:K7"/>
    <mergeCell ref="A35:J35"/>
    <mergeCell ref="H33:J33"/>
    <mergeCell ref="H34:J34"/>
    <mergeCell ref="C8:J8"/>
    <mergeCell ref="A9:A10"/>
    <mergeCell ref="B9:B10"/>
    <mergeCell ref="C9:D9"/>
    <mergeCell ref="E9:F9"/>
    <mergeCell ref="G9:H9"/>
    <mergeCell ref="I9:J9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86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3"/>
  <sheetViews>
    <sheetView view="pageBreakPreview" zoomScale="90" zoomScaleSheetLayoutView="90" zoomScalePageLayoutView="0" workbookViewId="0" topLeftCell="A1">
      <selection activeCell="C38" sqref="C38"/>
    </sheetView>
  </sheetViews>
  <sheetFormatPr defaultColWidth="9.140625" defaultRowHeight="12.75"/>
  <cols>
    <col min="2" max="2" width="13.28125" style="0" customWidth="1"/>
    <col min="3" max="3" width="16.28125" style="0" customWidth="1"/>
    <col min="4" max="4" width="15.8515625" style="0" customWidth="1"/>
    <col min="5" max="5" width="11.57421875" style="0" customWidth="1"/>
    <col min="6" max="6" width="15.00390625" style="0" customWidth="1"/>
    <col min="7" max="7" width="9.7109375" style="0" customWidth="1"/>
    <col min="8" max="8" width="15.140625" style="0" customWidth="1"/>
    <col min="9" max="9" width="16.57421875" style="0" customWidth="1"/>
    <col min="10" max="10" width="18.28125" style="0" customWidth="1"/>
    <col min="11" max="11" width="14.140625" style="0" customWidth="1"/>
  </cols>
  <sheetData>
    <row r="1" spans="4:10" ht="15">
      <c r="D1" s="744"/>
      <c r="E1" s="744"/>
      <c r="H1" s="42"/>
      <c r="I1" s="813" t="s">
        <v>373</v>
      </c>
      <c r="J1" s="813"/>
    </row>
    <row r="2" spans="1:10" ht="15">
      <c r="A2" s="815" t="s">
        <v>0</v>
      </c>
      <c r="B2" s="815"/>
      <c r="C2" s="815"/>
      <c r="D2" s="815"/>
      <c r="E2" s="815"/>
      <c r="F2" s="815"/>
      <c r="G2" s="815"/>
      <c r="H2" s="815"/>
      <c r="I2" s="815"/>
      <c r="J2" s="815"/>
    </row>
    <row r="3" spans="1:10" ht="19.5">
      <c r="A3" s="748" t="s">
        <v>818</v>
      </c>
      <c r="B3" s="748"/>
      <c r="C3" s="748"/>
      <c r="D3" s="748"/>
      <c r="E3" s="748"/>
      <c r="F3" s="748"/>
      <c r="G3" s="748"/>
      <c r="H3" s="748"/>
      <c r="I3" s="748"/>
      <c r="J3" s="748"/>
    </row>
    <row r="4" ht="10.5" customHeight="1"/>
    <row r="5" spans="1:11" s="15" customFormat="1" ht="18.75" customHeight="1">
      <c r="A5" s="913" t="s">
        <v>427</v>
      </c>
      <c r="B5" s="913"/>
      <c r="C5" s="913"/>
      <c r="D5" s="913"/>
      <c r="E5" s="913"/>
      <c r="F5" s="913"/>
      <c r="G5" s="913"/>
      <c r="H5" s="913"/>
      <c r="I5" s="913"/>
      <c r="J5" s="913"/>
      <c r="K5" s="913"/>
    </row>
    <row r="6" spans="1:10" s="15" customFormat="1" ht="15.75" customHeight="1">
      <c r="A6" s="45"/>
      <c r="B6" s="45"/>
      <c r="C6" s="45"/>
      <c r="D6" s="45"/>
      <c r="E6" s="45"/>
      <c r="F6" s="45"/>
      <c r="G6" s="45"/>
      <c r="H6" s="45"/>
      <c r="I6" s="45"/>
      <c r="J6" s="45"/>
    </row>
    <row r="7" spans="1:11" s="15" customFormat="1" ht="12.75">
      <c r="A7" s="750" t="s">
        <v>780</v>
      </c>
      <c r="B7" s="750"/>
      <c r="E7" s="864"/>
      <c r="F7" s="864"/>
      <c r="G7" s="864"/>
      <c r="H7" s="864"/>
      <c r="I7" s="864" t="s">
        <v>908</v>
      </c>
      <c r="J7" s="864"/>
      <c r="K7" s="864"/>
    </row>
    <row r="8" spans="3:10" s="13" customFormat="1" ht="15" hidden="1">
      <c r="C8" s="815" t="s">
        <v>12</v>
      </c>
      <c r="D8" s="815"/>
      <c r="E8" s="815"/>
      <c r="F8" s="815"/>
      <c r="G8" s="815"/>
      <c r="H8" s="815"/>
      <c r="I8" s="815"/>
      <c r="J8" s="815"/>
    </row>
    <row r="9" spans="1:19" ht="30" customHeight="1">
      <c r="A9" s="811" t="s">
        <v>20</v>
      </c>
      <c r="B9" s="811" t="s">
        <v>33</v>
      </c>
      <c r="C9" s="718" t="s">
        <v>688</v>
      </c>
      <c r="D9" s="720"/>
      <c r="E9" s="718" t="s">
        <v>34</v>
      </c>
      <c r="F9" s="720"/>
      <c r="G9" s="718" t="s">
        <v>35</v>
      </c>
      <c r="H9" s="720"/>
      <c r="I9" s="738" t="s">
        <v>100</v>
      </c>
      <c r="J9" s="738"/>
      <c r="K9" s="811" t="s">
        <v>230</v>
      </c>
      <c r="R9" s="12"/>
      <c r="S9" s="12"/>
    </row>
    <row r="10" spans="1:11" s="14" customFormat="1" ht="42" customHeight="1">
      <c r="A10" s="812"/>
      <c r="B10" s="812"/>
      <c r="C10" s="5" t="s">
        <v>36</v>
      </c>
      <c r="D10" s="5" t="s">
        <v>99</v>
      </c>
      <c r="E10" s="5" t="s">
        <v>36</v>
      </c>
      <c r="F10" s="5" t="s">
        <v>99</v>
      </c>
      <c r="G10" s="5" t="s">
        <v>36</v>
      </c>
      <c r="H10" s="5" t="s">
        <v>99</v>
      </c>
      <c r="I10" s="5" t="s">
        <v>129</v>
      </c>
      <c r="J10" s="5" t="s">
        <v>130</v>
      </c>
      <c r="K10" s="812"/>
    </row>
    <row r="11" spans="1:11" ht="12.75">
      <c r="A11" s="154">
        <v>1</v>
      </c>
      <c r="B11" s="154">
        <v>2</v>
      </c>
      <c r="C11" s="154">
        <v>3</v>
      </c>
      <c r="D11" s="154">
        <v>4</v>
      </c>
      <c r="E11" s="154">
        <v>5</v>
      </c>
      <c r="F11" s="154">
        <v>6</v>
      </c>
      <c r="G11" s="154">
        <v>7</v>
      </c>
      <c r="H11" s="154">
        <v>8</v>
      </c>
      <c r="I11" s="154">
        <v>9</v>
      </c>
      <c r="J11" s="154">
        <v>10</v>
      </c>
      <c r="K11" s="3">
        <v>11</v>
      </c>
    </row>
    <row r="12" spans="1:11" ht="12">
      <c r="A12" s="18">
        <v>1</v>
      </c>
      <c r="B12" s="409" t="s">
        <v>746</v>
      </c>
      <c r="C12" s="410">
        <v>268</v>
      </c>
      <c r="D12" s="9">
        <v>233.43</v>
      </c>
      <c r="E12" s="410">
        <v>268</v>
      </c>
      <c r="F12" s="9">
        <v>233.43</v>
      </c>
      <c r="G12" s="410">
        <v>0</v>
      </c>
      <c r="H12" s="410">
        <v>0</v>
      </c>
      <c r="I12" s="410">
        <v>0</v>
      </c>
      <c r="J12" s="410">
        <v>0</v>
      </c>
      <c r="K12" s="410">
        <v>0</v>
      </c>
    </row>
    <row r="13" spans="1:11" ht="12">
      <c r="A13" s="18">
        <v>2</v>
      </c>
      <c r="B13" s="409" t="s">
        <v>747</v>
      </c>
      <c r="C13" s="410">
        <v>118</v>
      </c>
      <c r="D13" s="9">
        <v>128.5</v>
      </c>
      <c r="E13" s="410">
        <v>118</v>
      </c>
      <c r="F13" s="9">
        <v>128.5</v>
      </c>
      <c r="G13" s="410">
        <v>0</v>
      </c>
      <c r="H13" s="410">
        <v>0</v>
      </c>
      <c r="I13" s="410">
        <v>0</v>
      </c>
      <c r="J13" s="410">
        <v>0</v>
      </c>
      <c r="K13" s="410">
        <v>0</v>
      </c>
    </row>
    <row r="14" spans="1:11" ht="12">
      <c r="A14" s="18">
        <v>3</v>
      </c>
      <c r="B14" s="409" t="s">
        <v>748</v>
      </c>
      <c r="C14" s="410">
        <v>200</v>
      </c>
      <c r="D14" s="9">
        <v>263.45</v>
      </c>
      <c r="E14" s="410">
        <v>200</v>
      </c>
      <c r="F14" s="9">
        <v>263.45</v>
      </c>
      <c r="G14" s="410">
        <v>0</v>
      </c>
      <c r="H14" s="410">
        <v>0</v>
      </c>
      <c r="I14" s="410">
        <v>0</v>
      </c>
      <c r="J14" s="410">
        <v>0</v>
      </c>
      <c r="K14" s="410">
        <v>0</v>
      </c>
    </row>
    <row r="15" spans="1:11" ht="12">
      <c r="A15" s="18">
        <v>4</v>
      </c>
      <c r="B15" s="409" t="s">
        <v>749</v>
      </c>
      <c r="C15" s="410">
        <v>99</v>
      </c>
      <c r="D15" s="9">
        <v>117.24</v>
      </c>
      <c r="E15" s="410">
        <v>99</v>
      </c>
      <c r="F15" s="9">
        <v>117.24</v>
      </c>
      <c r="G15" s="410">
        <v>0</v>
      </c>
      <c r="H15" s="410">
        <v>0</v>
      </c>
      <c r="I15" s="410">
        <v>0</v>
      </c>
      <c r="J15" s="410">
        <v>0</v>
      </c>
      <c r="K15" s="410">
        <v>0</v>
      </c>
    </row>
    <row r="16" spans="1:11" ht="12">
      <c r="A16" s="18">
        <v>5</v>
      </c>
      <c r="B16" s="409" t="s">
        <v>750</v>
      </c>
      <c r="C16" s="410">
        <v>304</v>
      </c>
      <c r="D16" s="9">
        <v>342.01</v>
      </c>
      <c r="E16" s="410">
        <v>304</v>
      </c>
      <c r="F16" s="9">
        <v>342.01</v>
      </c>
      <c r="G16" s="410">
        <v>0</v>
      </c>
      <c r="H16" s="410">
        <v>0</v>
      </c>
      <c r="I16" s="410">
        <v>0</v>
      </c>
      <c r="J16" s="410">
        <v>0</v>
      </c>
      <c r="K16" s="410">
        <v>0</v>
      </c>
    </row>
    <row r="17" spans="1:11" ht="12">
      <c r="A17" s="18">
        <v>6</v>
      </c>
      <c r="B17" s="409" t="s">
        <v>751</v>
      </c>
      <c r="C17" s="410">
        <v>255</v>
      </c>
      <c r="D17" s="9">
        <v>339.67</v>
      </c>
      <c r="E17" s="410">
        <v>255</v>
      </c>
      <c r="F17" s="9">
        <v>339.67</v>
      </c>
      <c r="G17" s="410">
        <v>0</v>
      </c>
      <c r="H17" s="410">
        <v>0</v>
      </c>
      <c r="I17" s="410">
        <v>0</v>
      </c>
      <c r="J17" s="410">
        <v>0</v>
      </c>
      <c r="K17" s="410">
        <v>0</v>
      </c>
    </row>
    <row r="18" spans="1:11" ht="12">
      <c r="A18" s="18">
        <v>7</v>
      </c>
      <c r="B18" s="409" t="s">
        <v>752</v>
      </c>
      <c r="C18" s="410">
        <v>123</v>
      </c>
      <c r="D18" s="9">
        <v>127.93</v>
      </c>
      <c r="E18" s="410">
        <v>123</v>
      </c>
      <c r="F18" s="9">
        <v>127.93</v>
      </c>
      <c r="G18" s="410">
        <v>0</v>
      </c>
      <c r="H18" s="410">
        <v>0</v>
      </c>
      <c r="I18" s="410">
        <v>0</v>
      </c>
      <c r="J18" s="410">
        <v>0</v>
      </c>
      <c r="K18" s="410">
        <v>0</v>
      </c>
    </row>
    <row r="19" spans="1:11" ht="12">
      <c r="A19" s="18">
        <v>8</v>
      </c>
      <c r="B19" s="9" t="s">
        <v>753</v>
      </c>
      <c r="C19" s="9">
        <v>224</v>
      </c>
      <c r="D19" s="9">
        <v>253.92</v>
      </c>
      <c r="E19" s="9">
        <v>224</v>
      </c>
      <c r="F19" s="9">
        <v>253.92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</row>
    <row r="20" spans="1:11" ht="12">
      <c r="A20" s="18">
        <v>9</v>
      </c>
      <c r="B20" s="9" t="s">
        <v>754</v>
      </c>
      <c r="C20" s="9">
        <v>226</v>
      </c>
      <c r="D20" s="9">
        <v>264.52</v>
      </c>
      <c r="E20" s="9">
        <v>226</v>
      </c>
      <c r="F20" s="9">
        <v>264.52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</row>
    <row r="21" spans="1:11" ht="12">
      <c r="A21" s="18">
        <v>10</v>
      </c>
      <c r="B21" s="9" t="s">
        <v>755</v>
      </c>
      <c r="C21" s="9">
        <v>161</v>
      </c>
      <c r="D21" s="9">
        <v>177.53</v>
      </c>
      <c r="E21" s="9">
        <v>161</v>
      </c>
      <c r="F21" s="9">
        <v>177.53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</row>
    <row r="22" spans="1:11" ht="12">
      <c r="A22" s="18">
        <v>11</v>
      </c>
      <c r="B22" s="9" t="s">
        <v>756</v>
      </c>
      <c r="C22" s="9">
        <v>245</v>
      </c>
      <c r="D22" s="9">
        <v>270.52</v>
      </c>
      <c r="E22" s="9">
        <v>245</v>
      </c>
      <c r="F22" s="9">
        <v>270.52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</row>
    <row r="23" spans="1:11" ht="12.75">
      <c r="A23" s="701" t="s">
        <v>15</v>
      </c>
      <c r="B23" s="703"/>
      <c r="C23" s="29">
        <v>2223</v>
      </c>
      <c r="D23" s="29">
        <f>SUM(D12:D22)</f>
        <v>2518.7200000000003</v>
      </c>
      <c r="E23" s="29">
        <v>2223</v>
      </c>
      <c r="F23" s="29">
        <f>SUM(F12:F22)</f>
        <v>2518.7200000000003</v>
      </c>
      <c r="G23" s="29">
        <v>0</v>
      </c>
      <c r="H23" s="29">
        <v>0</v>
      </c>
      <c r="I23" s="29">
        <v>0</v>
      </c>
      <c r="J23" s="29">
        <v>0</v>
      </c>
      <c r="K23" s="29">
        <v>0</v>
      </c>
    </row>
    <row r="24" s="12" customFormat="1" ht="12">
      <c r="A24" s="10" t="s">
        <v>37</v>
      </c>
    </row>
    <row r="25" s="12" customFormat="1" ht="12">
      <c r="A25" s="10"/>
    </row>
    <row r="26" s="12" customFormat="1" ht="12">
      <c r="A26" s="10"/>
    </row>
    <row r="27" s="12" customFormat="1" ht="12">
      <c r="A27" s="10"/>
    </row>
    <row r="28" spans="2:16" s="15" customFormat="1" ht="13.5" customHeight="1"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</row>
    <row r="29" spans="1:16" s="15" customFormat="1" ht="12.75" customHeight="1">
      <c r="A29" s="84"/>
      <c r="B29" s="84"/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</row>
    <row r="30" spans="1:16" s="15" customFormat="1" ht="12.75" customHeight="1">
      <c r="A30" s="84"/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</row>
    <row r="31" spans="1:10" s="15" customFormat="1" ht="13.5">
      <c r="A31" s="14" t="s">
        <v>18</v>
      </c>
      <c r="B31" s="14"/>
      <c r="C31" s="14"/>
      <c r="D31" s="14"/>
      <c r="E31" s="14"/>
      <c r="F31" s="14"/>
      <c r="H31" s="757" t="s">
        <v>758</v>
      </c>
      <c r="I31" s="757"/>
      <c r="J31" s="757"/>
    </row>
    <row r="32" spans="1:10" s="15" customFormat="1" ht="13.5">
      <c r="A32" s="14"/>
      <c r="H32" s="757" t="s">
        <v>759</v>
      </c>
      <c r="I32" s="757"/>
      <c r="J32" s="757"/>
    </row>
    <row r="33" spans="1:10" ht="12">
      <c r="A33" s="814"/>
      <c r="B33" s="814"/>
      <c r="C33" s="814"/>
      <c r="D33" s="814"/>
      <c r="E33" s="814"/>
      <c r="F33" s="814"/>
      <c r="G33" s="814"/>
      <c r="H33" s="814"/>
      <c r="I33" s="814"/>
      <c r="J33" s="814"/>
    </row>
  </sheetData>
  <sheetProtection/>
  <mergeCells count="20">
    <mergeCell ref="K9:K10"/>
    <mergeCell ref="C8:J8"/>
    <mergeCell ref="E7:H7"/>
    <mergeCell ref="A3:J3"/>
    <mergeCell ref="I7:K7"/>
    <mergeCell ref="A7:B7"/>
    <mergeCell ref="A5:K5"/>
    <mergeCell ref="B9:B10"/>
    <mergeCell ref="A33:J33"/>
    <mergeCell ref="E9:F9"/>
    <mergeCell ref="C9:D9"/>
    <mergeCell ref="A2:J2"/>
    <mergeCell ref="H31:J31"/>
    <mergeCell ref="H32:J32"/>
    <mergeCell ref="I1:J1"/>
    <mergeCell ref="G9:H9"/>
    <mergeCell ref="I9:J9"/>
    <mergeCell ref="D1:E1"/>
    <mergeCell ref="A9:A10"/>
    <mergeCell ref="A23:B23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86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3"/>
  <sheetViews>
    <sheetView view="pageBreakPreview" zoomScale="90" zoomScaleSheetLayoutView="90" zoomScalePageLayoutView="0" workbookViewId="0" topLeftCell="A1">
      <selection activeCell="C38" sqref="C38"/>
    </sheetView>
  </sheetViews>
  <sheetFormatPr defaultColWidth="9.140625" defaultRowHeight="12.75"/>
  <cols>
    <col min="2" max="2" width="19.00390625" style="0" customWidth="1"/>
    <col min="3" max="3" width="15.140625" style="0" customWidth="1"/>
    <col min="4" max="4" width="15.8515625" style="0" customWidth="1"/>
    <col min="5" max="5" width="9.8515625" style="0" customWidth="1"/>
    <col min="6" max="6" width="13.57421875" style="0" customWidth="1"/>
    <col min="7" max="7" width="9.7109375" style="0" customWidth="1"/>
    <col min="8" max="8" width="10.421875" style="0" customWidth="1"/>
    <col min="9" max="9" width="15.28125" style="0" customWidth="1"/>
    <col min="10" max="10" width="19.28125" style="0" customWidth="1"/>
    <col min="11" max="11" width="15.00390625" style="0" customWidth="1"/>
  </cols>
  <sheetData>
    <row r="1" spans="4:11" ht="22.5" customHeight="1">
      <c r="D1" s="744"/>
      <c r="E1" s="744"/>
      <c r="H1" s="42"/>
      <c r="J1" s="813" t="s">
        <v>65</v>
      </c>
      <c r="K1" s="813"/>
    </row>
    <row r="2" spans="1:10" ht="15">
      <c r="A2" s="815" t="s">
        <v>0</v>
      </c>
      <c r="B2" s="815"/>
      <c r="C2" s="815"/>
      <c r="D2" s="815"/>
      <c r="E2" s="815"/>
      <c r="F2" s="815"/>
      <c r="G2" s="815"/>
      <c r="H2" s="815"/>
      <c r="I2" s="815"/>
      <c r="J2" s="815"/>
    </row>
    <row r="3" spans="1:10" ht="18">
      <c r="A3" s="843" t="s">
        <v>790</v>
      </c>
      <c r="B3" s="843"/>
      <c r="C3" s="843"/>
      <c r="D3" s="843"/>
      <c r="E3" s="843"/>
      <c r="F3" s="843"/>
      <c r="G3" s="843"/>
      <c r="H3" s="843"/>
      <c r="I3" s="843"/>
      <c r="J3" s="843"/>
    </row>
    <row r="4" ht="10.5" customHeight="1"/>
    <row r="5" spans="1:12" s="15" customFormat="1" ht="15.75" customHeight="1">
      <c r="A5" s="915" t="s">
        <v>428</v>
      </c>
      <c r="B5" s="915"/>
      <c r="C5" s="915"/>
      <c r="D5" s="915"/>
      <c r="E5" s="915"/>
      <c r="F5" s="915"/>
      <c r="G5" s="915"/>
      <c r="H5" s="915"/>
      <c r="I5" s="915"/>
      <c r="J5" s="915"/>
      <c r="K5" s="915"/>
      <c r="L5" s="915"/>
    </row>
    <row r="6" spans="1:10" s="15" customFormat="1" ht="15.75" customHeight="1">
      <c r="A6" s="45"/>
      <c r="B6" s="45"/>
      <c r="C6" s="45"/>
      <c r="D6" s="45"/>
      <c r="E6" s="45"/>
      <c r="F6" s="45"/>
      <c r="G6" s="45"/>
      <c r="H6" s="45"/>
      <c r="I6" s="45"/>
      <c r="J6" s="45"/>
    </row>
    <row r="7" spans="1:11" s="15" customFormat="1" ht="12.75">
      <c r="A7" s="750" t="s">
        <v>780</v>
      </c>
      <c r="B7" s="750"/>
      <c r="I7" s="864" t="s">
        <v>908</v>
      </c>
      <c r="J7" s="864"/>
      <c r="K7" s="864"/>
    </row>
    <row r="8" spans="3:10" s="13" customFormat="1" ht="15" hidden="1">
      <c r="C8" s="815" t="s">
        <v>12</v>
      </c>
      <c r="D8" s="815"/>
      <c r="E8" s="815"/>
      <c r="F8" s="815"/>
      <c r="G8" s="815"/>
      <c r="H8" s="815"/>
      <c r="I8" s="815"/>
      <c r="J8" s="815"/>
    </row>
    <row r="9" spans="1:19" ht="30" customHeight="1">
      <c r="A9" s="811" t="s">
        <v>20</v>
      </c>
      <c r="B9" s="811" t="s">
        <v>33</v>
      </c>
      <c r="C9" s="718" t="s">
        <v>689</v>
      </c>
      <c r="D9" s="720"/>
      <c r="E9" s="718" t="s">
        <v>467</v>
      </c>
      <c r="F9" s="720"/>
      <c r="G9" s="718" t="s">
        <v>35</v>
      </c>
      <c r="H9" s="720"/>
      <c r="I9" s="738" t="s">
        <v>100</v>
      </c>
      <c r="J9" s="738"/>
      <c r="K9" s="811" t="s">
        <v>505</v>
      </c>
      <c r="R9" s="12"/>
      <c r="S9" s="12"/>
    </row>
    <row r="10" spans="1:11" s="14" customFormat="1" ht="46.5" customHeight="1">
      <c r="A10" s="812"/>
      <c r="B10" s="812"/>
      <c r="C10" s="5" t="s">
        <v>36</v>
      </c>
      <c r="D10" s="5" t="s">
        <v>99</v>
      </c>
      <c r="E10" s="5" t="s">
        <v>36</v>
      </c>
      <c r="F10" s="5" t="s">
        <v>99</v>
      </c>
      <c r="G10" s="5" t="s">
        <v>36</v>
      </c>
      <c r="H10" s="5" t="s">
        <v>99</v>
      </c>
      <c r="I10" s="5" t="s">
        <v>129</v>
      </c>
      <c r="J10" s="5" t="s">
        <v>130</v>
      </c>
      <c r="K10" s="812"/>
    </row>
    <row r="11" spans="1:11" ht="12.75">
      <c r="A11" s="154">
        <v>1</v>
      </c>
      <c r="B11" s="154">
        <v>2</v>
      </c>
      <c r="C11" s="154">
        <v>3</v>
      </c>
      <c r="D11" s="154">
        <v>4</v>
      </c>
      <c r="E11" s="154">
        <v>5</v>
      </c>
      <c r="F11" s="154">
        <v>6</v>
      </c>
      <c r="G11" s="154">
        <v>7</v>
      </c>
      <c r="H11" s="154">
        <v>8</v>
      </c>
      <c r="I11" s="154">
        <v>9</v>
      </c>
      <c r="J11" s="154">
        <v>10</v>
      </c>
      <c r="K11" s="154">
        <v>11</v>
      </c>
    </row>
    <row r="12" spans="1:11" ht="12">
      <c r="A12" s="8">
        <v>1</v>
      </c>
      <c r="B12" s="402" t="s">
        <v>746</v>
      </c>
      <c r="C12" s="629">
        <v>412</v>
      </c>
      <c r="D12" s="404">
        <v>20.6</v>
      </c>
      <c r="E12" s="637">
        <v>412</v>
      </c>
      <c r="F12" s="404">
        <v>20.6</v>
      </c>
      <c r="G12" s="405">
        <v>0</v>
      </c>
      <c r="H12" s="405">
        <v>0</v>
      </c>
      <c r="I12" s="405">
        <v>0</v>
      </c>
      <c r="J12" s="405">
        <v>0</v>
      </c>
      <c r="K12" s="8">
        <v>0</v>
      </c>
    </row>
    <row r="13" spans="1:11" ht="12">
      <c r="A13" s="8">
        <v>2</v>
      </c>
      <c r="B13" s="402" t="s">
        <v>747</v>
      </c>
      <c r="C13" s="629">
        <v>156</v>
      </c>
      <c r="D13" s="404">
        <v>7.8</v>
      </c>
      <c r="E13" s="637">
        <v>156</v>
      </c>
      <c r="F13" s="404">
        <v>7.8</v>
      </c>
      <c r="G13" s="405">
        <v>0</v>
      </c>
      <c r="H13" s="405">
        <v>0</v>
      </c>
      <c r="I13" s="405">
        <v>0</v>
      </c>
      <c r="J13" s="405">
        <v>0</v>
      </c>
      <c r="K13" s="8">
        <v>0</v>
      </c>
    </row>
    <row r="14" spans="1:11" ht="12">
      <c r="A14" s="8">
        <v>3</v>
      </c>
      <c r="B14" s="402" t="s">
        <v>748</v>
      </c>
      <c r="C14" s="629">
        <v>323</v>
      </c>
      <c r="D14" s="404">
        <v>16.15</v>
      </c>
      <c r="E14" s="637">
        <v>323</v>
      </c>
      <c r="F14" s="404">
        <v>16.15</v>
      </c>
      <c r="G14" s="405">
        <v>0</v>
      </c>
      <c r="H14" s="405">
        <v>0</v>
      </c>
      <c r="I14" s="405">
        <v>0</v>
      </c>
      <c r="J14" s="405">
        <v>0</v>
      </c>
      <c r="K14" s="8">
        <v>0</v>
      </c>
    </row>
    <row r="15" spans="1:11" ht="12">
      <c r="A15" s="8">
        <v>4</v>
      </c>
      <c r="B15" s="402" t="s">
        <v>749</v>
      </c>
      <c r="C15" s="629">
        <v>129</v>
      </c>
      <c r="D15" s="404">
        <v>6.45</v>
      </c>
      <c r="E15" s="637">
        <v>129</v>
      </c>
      <c r="F15" s="404">
        <v>6.45</v>
      </c>
      <c r="G15" s="405">
        <v>0</v>
      </c>
      <c r="H15" s="405">
        <v>0</v>
      </c>
      <c r="I15" s="405">
        <v>0</v>
      </c>
      <c r="J15" s="405">
        <v>0</v>
      </c>
      <c r="K15" s="8">
        <v>0</v>
      </c>
    </row>
    <row r="16" spans="1:11" ht="12">
      <c r="A16" s="8">
        <v>5</v>
      </c>
      <c r="B16" s="402" t="s">
        <v>750</v>
      </c>
      <c r="C16" s="629">
        <v>319</v>
      </c>
      <c r="D16" s="404">
        <v>15.95</v>
      </c>
      <c r="E16" s="637">
        <v>319</v>
      </c>
      <c r="F16" s="404">
        <v>15.95</v>
      </c>
      <c r="G16" s="405">
        <v>0</v>
      </c>
      <c r="H16" s="405">
        <v>0</v>
      </c>
      <c r="I16" s="405">
        <v>0</v>
      </c>
      <c r="J16" s="405">
        <v>0</v>
      </c>
      <c r="K16" s="8">
        <v>0</v>
      </c>
    </row>
    <row r="17" spans="1:11" ht="12">
      <c r="A17" s="8">
        <v>6</v>
      </c>
      <c r="B17" s="402" t="s">
        <v>751</v>
      </c>
      <c r="C17" s="629">
        <v>331</v>
      </c>
      <c r="D17" s="404">
        <v>16.55</v>
      </c>
      <c r="E17" s="637">
        <v>331</v>
      </c>
      <c r="F17" s="404">
        <v>16.55</v>
      </c>
      <c r="G17" s="405">
        <v>0</v>
      </c>
      <c r="H17" s="405">
        <v>0</v>
      </c>
      <c r="I17" s="405">
        <v>0</v>
      </c>
      <c r="J17" s="405">
        <v>0</v>
      </c>
      <c r="K17" s="8">
        <v>0</v>
      </c>
    </row>
    <row r="18" spans="1:11" ht="12">
      <c r="A18" s="8">
        <v>7</v>
      </c>
      <c r="B18" s="402" t="s">
        <v>752</v>
      </c>
      <c r="C18" s="629">
        <v>138</v>
      </c>
      <c r="D18" s="404">
        <v>6.9</v>
      </c>
      <c r="E18" s="637">
        <v>138</v>
      </c>
      <c r="F18" s="404">
        <v>6.9</v>
      </c>
      <c r="G18" s="405">
        <v>0</v>
      </c>
      <c r="H18" s="405">
        <v>0</v>
      </c>
      <c r="I18" s="405">
        <v>0</v>
      </c>
      <c r="J18" s="405">
        <v>0</v>
      </c>
      <c r="K18" s="8">
        <v>0</v>
      </c>
    </row>
    <row r="19" spans="1:11" ht="12">
      <c r="A19" s="8">
        <v>8</v>
      </c>
      <c r="B19" s="402" t="s">
        <v>753</v>
      </c>
      <c r="C19" s="629">
        <v>242</v>
      </c>
      <c r="D19" s="404">
        <v>12.1</v>
      </c>
      <c r="E19" s="637">
        <v>242</v>
      </c>
      <c r="F19" s="404">
        <v>12.1</v>
      </c>
      <c r="G19" s="405">
        <v>0</v>
      </c>
      <c r="H19" s="405">
        <v>0</v>
      </c>
      <c r="I19" s="405">
        <v>0</v>
      </c>
      <c r="J19" s="405">
        <v>0</v>
      </c>
      <c r="K19" s="8">
        <v>0</v>
      </c>
    </row>
    <row r="20" spans="1:11" ht="12">
      <c r="A20" s="8">
        <v>9</v>
      </c>
      <c r="B20" s="402" t="s">
        <v>754</v>
      </c>
      <c r="C20" s="629">
        <v>266</v>
      </c>
      <c r="D20" s="404">
        <v>13.3</v>
      </c>
      <c r="E20" s="637">
        <v>266</v>
      </c>
      <c r="F20" s="404">
        <v>13.3</v>
      </c>
      <c r="G20" s="405">
        <v>0</v>
      </c>
      <c r="H20" s="405">
        <v>0</v>
      </c>
      <c r="I20" s="405">
        <v>0</v>
      </c>
      <c r="J20" s="405">
        <v>0</v>
      </c>
      <c r="K20" s="8">
        <v>0</v>
      </c>
    </row>
    <row r="21" spans="1:11" ht="12">
      <c r="A21" s="8">
        <v>10</v>
      </c>
      <c r="B21" s="402" t="s">
        <v>755</v>
      </c>
      <c r="C21" s="629">
        <v>176</v>
      </c>
      <c r="D21" s="404">
        <v>8.8</v>
      </c>
      <c r="E21" s="637">
        <v>176</v>
      </c>
      <c r="F21" s="404">
        <v>8.8</v>
      </c>
      <c r="G21" s="405">
        <v>0</v>
      </c>
      <c r="H21" s="405">
        <v>0</v>
      </c>
      <c r="I21" s="405">
        <v>0</v>
      </c>
      <c r="J21" s="405">
        <v>0</v>
      </c>
      <c r="K21" s="8">
        <v>0</v>
      </c>
    </row>
    <row r="22" spans="1:11" ht="12">
      <c r="A22" s="8">
        <v>11</v>
      </c>
      <c r="B22" s="402" t="s">
        <v>756</v>
      </c>
      <c r="C22" s="629">
        <v>259</v>
      </c>
      <c r="D22" s="404">
        <v>12.95</v>
      </c>
      <c r="E22" s="637">
        <v>259</v>
      </c>
      <c r="F22" s="404">
        <v>12.95</v>
      </c>
      <c r="G22" s="405">
        <v>0</v>
      </c>
      <c r="H22" s="405">
        <v>0</v>
      </c>
      <c r="I22" s="405">
        <v>0</v>
      </c>
      <c r="J22" s="405">
        <v>0</v>
      </c>
      <c r="K22" s="8">
        <v>0</v>
      </c>
    </row>
    <row r="23" spans="1:11" s="12" customFormat="1" ht="12.75">
      <c r="A23" s="3" t="s">
        <v>15</v>
      </c>
      <c r="B23" s="9"/>
      <c r="C23" s="29">
        <f>SUM(C12:C22)</f>
        <v>2751</v>
      </c>
      <c r="D23" s="424">
        <f>SUM(D12:D22)</f>
        <v>137.54999999999998</v>
      </c>
      <c r="E23" s="392">
        <f>SUM(E12:E22)</f>
        <v>2751</v>
      </c>
      <c r="F23" s="424">
        <f>SUM(F12:F22)</f>
        <v>137.54999999999998</v>
      </c>
      <c r="G23" s="630">
        <v>0</v>
      </c>
      <c r="H23" s="630">
        <v>0</v>
      </c>
      <c r="I23" s="630">
        <v>0</v>
      </c>
      <c r="J23" s="630">
        <v>0</v>
      </c>
      <c r="K23" s="3">
        <v>0</v>
      </c>
    </row>
    <row r="24" s="12" customFormat="1" ht="12"/>
    <row r="25" s="12" customFormat="1" ht="12">
      <c r="A25" s="10" t="s">
        <v>37</v>
      </c>
    </row>
    <row r="26" spans="3:6" ht="15.75" customHeight="1">
      <c r="C26" s="914"/>
      <c r="D26" s="914"/>
      <c r="E26" s="914"/>
      <c r="F26" s="914"/>
    </row>
    <row r="27" spans="2:16" s="15" customFormat="1" ht="13.5" customHeight="1">
      <c r="B27" s="84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</row>
    <row r="28" spans="2:16" s="15" customFormat="1" ht="13.5" customHeight="1"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</row>
    <row r="29" spans="1:16" s="15" customFormat="1" ht="12.75" customHeight="1">
      <c r="A29" s="84"/>
      <c r="B29" s="84"/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</row>
    <row r="30" spans="1:16" s="15" customFormat="1" ht="12.75" customHeight="1">
      <c r="A30" s="84"/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</row>
    <row r="31" spans="1:10" s="15" customFormat="1" ht="13.5">
      <c r="A31" s="14" t="s">
        <v>18</v>
      </c>
      <c r="B31" s="14"/>
      <c r="C31" s="14"/>
      <c r="D31" s="14"/>
      <c r="E31" s="14"/>
      <c r="F31" s="14"/>
      <c r="G31" s="757" t="s">
        <v>758</v>
      </c>
      <c r="H31" s="757"/>
      <c r="I31" s="757"/>
      <c r="J31" s="757"/>
    </row>
    <row r="32" spans="1:10" s="15" customFormat="1" ht="13.5">
      <c r="A32" s="14"/>
      <c r="G32" s="757" t="s">
        <v>759</v>
      </c>
      <c r="H32" s="757"/>
      <c r="I32" s="757"/>
      <c r="J32" s="757"/>
    </row>
    <row r="33" spans="1:10" ht="12">
      <c r="A33" s="814"/>
      <c r="B33" s="814"/>
      <c r="C33" s="814"/>
      <c r="D33" s="814"/>
      <c r="E33" s="814"/>
      <c r="F33" s="814"/>
      <c r="G33" s="814"/>
      <c r="H33" s="814"/>
      <c r="I33" s="814"/>
      <c r="J33" s="814"/>
    </row>
  </sheetData>
  <sheetProtection/>
  <mergeCells count="19">
    <mergeCell ref="J1:K1"/>
    <mergeCell ref="I9:J9"/>
    <mergeCell ref="D1:E1"/>
    <mergeCell ref="A2:J2"/>
    <mergeCell ref="A3:J3"/>
    <mergeCell ref="A5:L5"/>
    <mergeCell ref="A9:A10"/>
    <mergeCell ref="I7:K7"/>
    <mergeCell ref="C8:J8"/>
    <mergeCell ref="C9:D9"/>
    <mergeCell ref="G31:J31"/>
    <mergeCell ref="G32:J32"/>
    <mergeCell ref="A33:J33"/>
    <mergeCell ref="K9:K10"/>
    <mergeCell ref="C26:F26"/>
    <mergeCell ref="A7:B7"/>
    <mergeCell ref="G9:H9"/>
    <mergeCell ref="B9:B10"/>
    <mergeCell ref="E9:F9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88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3"/>
  <sheetViews>
    <sheetView view="pageBreakPreview" zoomScale="90" zoomScaleSheetLayoutView="90" zoomScalePageLayoutView="0" workbookViewId="0" topLeftCell="A1">
      <selection activeCell="C38" sqref="C38"/>
    </sheetView>
  </sheetViews>
  <sheetFormatPr defaultColWidth="9.140625" defaultRowHeight="12.75"/>
  <cols>
    <col min="2" max="2" width="19.00390625" style="0" customWidth="1"/>
    <col min="3" max="3" width="16.28125" style="0" customWidth="1"/>
    <col min="4" max="4" width="15.8515625" style="0" customWidth="1"/>
    <col min="5" max="5" width="9.28125" style="0" customWidth="1"/>
    <col min="6" max="6" width="13.57421875" style="0" customWidth="1"/>
    <col min="7" max="7" width="9.7109375" style="0" customWidth="1"/>
    <col min="8" max="8" width="10.421875" style="0" customWidth="1"/>
    <col min="9" max="9" width="15.28125" style="0" customWidth="1"/>
    <col min="10" max="10" width="19.28125" style="0" customWidth="1"/>
    <col min="11" max="11" width="15.00390625" style="0" customWidth="1"/>
  </cols>
  <sheetData>
    <row r="1" spans="4:11" ht="22.5" customHeight="1">
      <c r="D1" s="744"/>
      <c r="E1" s="744"/>
      <c r="H1" s="42"/>
      <c r="J1" s="813" t="s">
        <v>468</v>
      </c>
      <c r="K1" s="813"/>
    </row>
    <row r="2" spans="1:10" ht="15">
      <c r="A2" s="815" t="s">
        <v>0</v>
      </c>
      <c r="B2" s="815"/>
      <c r="C2" s="815"/>
      <c r="D2" s="815"/>
      <c r="E2" s="815"/>
      <c r="F2" s="815"/>
      <c r="G2" s="815"/>
      <c r="H2" s="815"/>
      <c r="I2" s="815"/>
      <c r="J2" s="815"/>
    </row>
    <row r="3" spans="1:10" ht="18">
      <c r="A3" s="843" t="s">
        <v>790</v>
      </c>
      <c r="B3" s="843"/>
      <c r="C3" s="843"/>
      <c r="D3" s="843"/>
      <c r="E3" s="843"/>
      <c r="F3" s="843"/>
      <c r="G3" s="843"/>
      <c r="H3" s="843"/>
      <c r="I3" s="843"/>
      <c r="J3" s="843"/>
    </row>
    <row r="4" ht="10.5" customHeight="1"/>
    <row r="5" spans="1:12" s="15" customFormat="1" ht="15.75" customHeight="1">
      <c r="A5" s="916" t="s">
        <v>478</v>
      </c>
      <c r="B5" s="916"/>
      <c r="C5" s="916"/>
      <c r="D5" s="916"/>
      <c r="E5" s="916"/>
      <c r="F5" s="916"/>
      <c r="G5" s="916"/>
      <c r="H5" s="916"/>
      <c r="I5" s="916"/>
      <c r="J5" s="916"/>
      <c r="K5" s="916"/>
      <c r="L5" s="636"/>
    </row>
    <row r="6" spans="1:10" s="15" customFormat="1" ht="15.75" customHeight="1">
      <c r="A6" s="45"/>
      <c r="B6" s="45"/>
      <c r="C6" s="45"/>
      <c r="D6" s="45"/>
      <c r="E6" s="45"/>
      <c r="F6" s="45"/>
      <c r="G6" s="45"/>
      <c r="H6" s="45"/>
      <c r="I6" s="45"/>
      <c r="J6" s="45"/>
    </row>
    <row r="7" spans="1:11" s="15" customFormat="1" ht="12.75">
      <c r="A7" s="750" t="s">
        <v>780</v>
      </c>
      <c r="B7" s="750"/>
      <c r="I7" s="864" t="s">
        <v>907</v>
      </c>
      <c r="J7" s="864"/>
      <c r="K7" s="864"/>
    </row>
    <row r="8" spans="3:10" s="13" customFormat="1" ht="15" hidden="1">
      <c r="C8" s="815" t="s">
        <v>12</v>
      </c>
      <c r="D8" s="815"/>
      <c r="E8" s="815"/>
      <c r="F8" s="815"/>
      <c r="G8" s="815"/>
      <c r="H8" s="815"/>
      <c r="I8" s="815"/>
      <c r="J8" s="815"/>
    </row>
    <row r="9" spans="1:19" ht="31.5" customHeight="1">
      <c r="A9" s="811" t="s">
        <v>20</v>
      </c>
      <c r="B9" s="811" t="s">
        <v>33</v>
      </c>
      <c r="C9" s="718" t="s">
        <v>837</v>
      </c>
      <c r="D9" s="720"/>
      <c r="E9" s="718" t="s">
        <v>467</v>
      </c>
      <c r="F9" s="720"/>
      <c r="G9" s="718" t="s">
        <v>35</v>
      </c>
      <c r="H9" s="720"/>
      <c r="I9" s="738" t="s">
        <v>100</v>
      </c>
      <c r="J9" s="738"/>
      <c r="K9" s="811" t="s">
        <v>505</v>
      </c>
      <c r="R9" s="12"/>
      <c r="S9" s="12"/>
    </row>
    <row r="10" spans="1:11" s="14" customFormat="1" ht="46.5" customHeight="1">
      <c r="A10" s="812"/>
      <c r="B10" s="812"/>
      <c r="C10" s="5" t="s">
        <v>36</v>
      </c>
      <c r="D10" s="5" t="s">
        <v>99</v>
      </c>
      <c r="E10" s="5" t="s">
        <v>36</v>
      </c>
      <c r="F10" s="5" t="s">
        <v>99</v>
      </c>
      <c r="G10" s="5" t="s">
        <v>36</v>
      </c>
      <c r="H10" s="5" t="s">
        <v>99</v>
      </c>
      <c r="I10" s="5" t="s">
        <v>129</v>
      </c>
      <c r="J10" s="5" t="s">
        <v>130</v>
      </c>
      <c r="K10" s="812"/>
    </row>
    <row r="11" spans="1:11" ht="12.75">
      <c r="A11" s="287">
        <v>1</v>
      </c>
      <c r="B11" s="287">
        <v>2</v>
      </c>
      <c r="C11" s="287">
        <v>3</v>
      </c>
      <c r="D11" s="287">
        <v>4</v>
      </c>
      <c r="E11" s="287">
        <v>5</v>
      </c>
      <c r="F11" s="287">
        <v>6</v>
      </c>
      <c r="G11" s="287">
        <v>7</v>
      </c>
      <c r="H11" s="287">
        <v>8</v>
      </c>
      <c r="I11" s="287">
        <v>9</v>
      </c>
      <c r="J11" s="287">
        <v>10</v>
      </c>
      <c r="K11" s="287">
        <v>11</v>
      </c>
    </row>
    <row r="12" spans="1:18" ht="12">
      <c r="A12" s="8">
        <v>1</v>
      </c>
      <c r="B12" s="402" t="s">
        <v>746</v>
      </c>
      <c r="C12" s="629">
        <v>413</v>
      </c>
      <c r="D12" s="404">
        <v>20.65</v>
      </c>
      <c r="E12" s="637">
        <v>413</v>
      </c>
      <c r="F12" s="404">
        <v>20.65</v>
      </c>
      <c r="G12" s="406">
        <v>0</v>
      </c>
      <c r="H12" s="406">
        <v>0</v>
      </c>
      <c r="I12" s="406">
        <v>0</v>
      </c>
      <c r="J12" s="406">
        <v>0</v>
      </c>
      <c r="K12" s="406">
        <v>0</v>
      </c>
      <c r="N12" s="502"/>
      <c r="O12" s="12"/>
      <c r="P12" s="12"/>
      <c r="Q12" s="12"/>
      <c r="R12" s="12"/>
    </row>
    <row r="13" spans="1:18" ht="12">
      <c r="A13" s="8">
        <v>2</v>
      </c>
      <c r="B13" s="402" t="s">
        <v>747</v>
      </c>
      <c r="C13" s="629">
        <v>156</v>
      </c>
      <c r="D13" s="404">
        <v>7.8</v>
      </c>
      <c r="E13" s="637">
        <v>156</v>
      </c>
      <c r="F13" s="404">
        <v>7.8</v>
      </c>
      <c r="G13" s="406">
        <v>0</v>
      </c>
      <c r="H13" s="406">
        <v>0</v>
      </c>
      <c r="I13" s="406">
        <v>0</v>
      </c>
      <c r="J13" s="406">
        <v>0</v>
      </c>
      <c r="K13" s="406">
        <v>0</v>
      </c>
      <c r="N13" s="502"/>
      <c r="O13" s="12"/>
      <c r="P13" s="12"/>
      <c r="Q13" s="12"/>
      <c r="R13" s="12"/>
    </row>
    <row r="14" spans="1:18" ht="12">
      <c r="A14" s="8">
        <v>3</v>
      </c>
      <c r="B14" s="402" t="s">
        <v>748</v>
      </c>
      <c r="C14" s="629">
        <v>323</v>
      </c>
      <c r="D14" s="404">
        <v>16.15</v>
      </c>
      <c r="E14" s="637">
        <v>323</v>
      </c>
      <c r="F14" s="404">
        <v>16.15</v>
      </c>
      <c r="G14" s="406">
        <v>0</v>
      </c>
      <c r="H14" s="406">
        <v>0</v>
      </c>
      <c r="I14" s="406">
        <v>0</v>
      </c>
      <c r="J14" s="406">
        <v>0</v>
      </c>
      <c r="K14" s="406">
        <v>0</v>
      </c>
      <c r="N14" s="502"/>
      <c r="O14" s="12"/>
      <c r="P14" s="12"/>
      <c r="Q14" s="12"/>
      <c r="R14" s="12"/>
    </row>
    <row r="15" spans="1:18" ht="12">
      <c r="A15" s="8">
        <v>4</v>
      </c>
      <c r="B15" s="402" t="s">
        <v>749</v>
      </c>
      <c r="C15" s="629">
        <v>129</v>
      </c>
      <c r="D15" s="404">
        <v>6.45</v>
      </c>
      <c r="E15" s="637">
        <v>129</v>
      </c>
      <c r="F15" s="404">
        <v>6.45</v>
      </c>
      <c r="G15" s="406">
        <v>0</v>
      </c>
      <c r="H15" s="406">
        <v>0</v>
      </c>
      <c r="I15" s="406">
        <v>0</v>
      </c>
      <c r="J15" s="406">
        <v>0</v>
      </c>
      <c r="K15" s="406">
        <v>0</v>
      </c>
      <c r="N15" s="502"/>
      <c r="O15" s="12"/>
      <c r="P15" s="12"/>
      <c r="Q15" s="12"/>
      <c r="R15" s="12"/>
    </row>
    <row r="16" spans="1:18" ht="12">
      <c r="A16" s="8">
        <v>5</v>
      </c>
      <c r="B16" s="402" t="s">
        <v>750</v>
      </c>
      <c r="C16" s="629">
        <v>319</v>
      </c>
      <c r="D16" s="404">
        <v>15.95</v>
      </c>
      <c r="E16" s="637">
        <v>319</v>
      </c>
      <c r="F16" s="404">
        <v>15.95</v>
      </c>
      <c r="G16" s="406">
        <v>0</v>
      </c>
      <c r="H16" s="406">
        <v>0</v>
      </c>
      <c r="I16" s="406">
        <v>0</v>
      </c>
      <c r="J16" s="406">
        <v>0</v>
      </c>
      <c r="K16" s="406">
        <v>0</v>
      </c>
      <c r="N16" s="502"/>
      <c r="O16" s="12"/>
      <c r="P16" s="12"/>
      <c r="Q16" s="12"/>
      <c r="R16" s="12"/>
    </row>
    <row r="17" spans="1:18" ht="12">
      <c r="A17" s="8">
        <v>6</v>
      </c>
      <c r="B17" s="402" t="s">
        <v>751</v>
      </c>
      <c r="C17" s="629">
        <v>331</v>
      </c>
      <c r="D17" s="404">
        <v>16.55</v>
      </c>
      <c r="E17" s="637">
        <v>331</v>
      </c>
      <c r="F17" s="404">
        <v>16.55</v>
      </c>
      <c r="G17" s="406">
        <v>0</v>
      </c>
      <c r="H17" s="406">
        <v>0</v>
      </c>
      <c r="I17" s="406">
        <v>0</v>
      </c>
      <c r="J17" s="406">
        <v>0</v>
      </c>
      <c r="K17" s="406">
        <v>0</v>
      </c>
      <c r="N17" s="502"/>
      <c r="O17" s="12"/>
      <c r="P17" s="12"/>
      <c r="Q17" s="12"/>
      <c r="R17" s="12"/>
    </row>
    <row r="18" spans="1:18" ht="12">
      <c r="A18" s="8">
        <v>7</v>
      </c>
      <c r="B18" s="402" t="s">
        <v>752</v>
      </c>
      <c r="C18" s="629">
        <v>138</v>
      </c>
      <c r="D18" s="404">
        <v>6.9</v>
      </c>
      <c r="E18" s="637">
        <v>138</v>
      </c>
      <c r="F18" s="404">
        <v>6.9</v>
      </c>
      <c r="G18" s="406">
        <v>0</v>
      </c>
      <c r="H18" s="406">
        <v>0</v>
      </c>
      <c r="I18" s="406">
        <v>0</v>
      </c>
      <c r="J18" s="406">
        <v>0</v>
      </c>
      <c r="K18" s="406">
        <v>0</v>
      </c>
      <c r="N18" s="502"/>
      <c r="O18" s="12"/>
      <c r="P18" s="12"/>
      <c r="Q18" s="12"/>
      <c r="R18" s="12"/>
    </row>
    <row r="19" spans="1:18" ht="12">
      <c r="A19" s="8">
        <v>8</v>
      </c>
      <c r="B19" s="402" t="s">
        <v>753</v>
      </c>
      <c r="C19" s="629">
        <v>242</v>
      </c>
      <c r="D19" s="404">
        <v>12.1</v>
      </c>
      <c r="E19" s="637">
        <v>242</v>
      </c>
      <c r="F19" s="404">
        <v>12.1</v>
      </c>
      <c r="G19" s="406">
        <v>0</v>
      </c>
      <c r="H19" s="406">
        <v>0</v>
      </c>
      <c r="I19" s="406">
        <v>0</v>
      </c>
      <c r="J19" s="406">
        <v>0</v>
      </c>
      <c r="K19" s="406">
        <v>0</v>
      </c>
      <c r="N19" s="502"/>
      <c r="O19" s="12"/>
      <c r="P19" s="12"/>
      <c r="Q19" s="12"/>
      <c r="R19" s="12"/>
    </row>
    <row r="20" spans="1:18" ht="12">
      <c r="A20" s="8">
        <v>9</v>
      </c>
      <c r="B20" s="402" t="s">
        <v>754</v>
      </c>
      <c r="C20" s="629">
        <v>266</v>
      </c>
      <c r="D20" s="404">
        <v>13.3</v>
      </c>
      <c r="E20" s="637">
        <v>266</v>
      </c>
      <c r="F20" s="404">
        <v>13.3</v>
      </c>
      <c r="G20" s="406">
        <v>0</v>
      </c>
      <c r="H20" s="406">
        <v>0</v>
      </c>
      <c r="I20" s="406">
        <v>0</v>
      </c>
      <c r="J20" s="406">
        <v>0</v>
      </c>
      <c r="K20" s="406">
        <v>0</v>
      </c>
      <c r="N20" s="502"/>
      <c r="O20" s="12"/>
      <c r="P20" s="12"/>
      <c r="Q20" s="12"/>
      <c r="R20" s="12"/>
    </row>
    <row r="21" spans="1:18" ht="12">
      <c r="A21" s="8">
        <v>10</v>
      </c>
      <c r="B21" s="402" t="s">
        <v>755</v>
      </c>
      <c r="C21" s="629">
        <v>176</v>
      </c>
      <c r="D21" s="404">
        <v>8.8</v>
      </c>
      <c r="E21" s="637">
        <v>176</v>
      </c>
      <c r="F21" s="404">
        <v>8.8</v>
      </c>
      <c r="G21" s="406">
        <v>0</v>
      </c>
      <c r="H21" s="406">
        <v>0</v>
      </c>
      <c r="I21" s="406">
        <v>0</v>
      </c>
      <c r="J21" s="406">
        <v>0</v>
      </c>
      <c r="K21" s="406">
        <v>0</v>
      </c>
      <c r="N21" s="502"/>
      <c r="O21" s="12"/>
      <c r="P21" s="12"/>
      <c r="Q21" s="12"/>
      <c r="R21" s="12"/>
    </row>
    <row r="22" spans="1:18" ht="12">
      <c r="A22" s="8">
        <v>11</v>
      </c>
      <c r="B22" s="402" t="s">
        <v>756</v>
      </c>
      <c r="C22" s="629">
        <v>259</v>
      </c>
      <c r="D22" s="404">
        <v>12.95</v>
      </c>
      <c r="E22" s="637">
        <v>259</v>
      </c>
      <c r="F22" s="404">
        <v>12.95</v>
      </c>
      <c r="G22" s="406">
        <v>0</v>
      </c>
      <c r="H22" s="406">
        <v>0</v>
      </c>
      <c r="I22" s="406">
        <v>0</v>
      </c>
      <c r="J22" s="406">
        <v>0</v>
      </c>
      <c r="K22" s="406">
        <v>0</v>
      </c>
      <c r="N22" s="502"/>
      <c r="O22" s="12"/>
      <c r="P22" s="12"/>
      <c r="Q22" s="12"/>
      <c r="R22" s="12"/>
    </row>
    <row r="23" spans="1:14" s="12" customFormat="1" ht="12.75">
      <c r="A23" s="3" t="s">
        <v>15</v>
      </c>
      <c r="B23" s="9"/>
      <c r="C23" s="29">
        <f aca="true" t="shared" si="0" ref="C23:K23">SUM(C12:C22)</f>
        <v>2752</v>
      </c>
      <c r="D23" s="424">
        <f t="shared" si="0"/>
        <v>137.6</v>
      </c>
      <c r="E23" s="392">
        <f t="shared" si="0"/>
        <v>2752</v>
      </c>
      <c r="F23" s="424">
        <f t="shared" si="0"/>
        <v>137.6</v>
      </c>
      <c r="G23" s="408">
        <f t="shared" si="0"/>
        <v>0</v>
      </c>
      <c r="H23" s="408">
        <f t="shared" si="0"/>
        <v>0</v>
      </c>
      <c r="I23" s="408">
        <f t="shared" si="0"/>
        <v>0</v>
      </c>
      <c r="J23" s="408">
        <f t="shared" si="0"/>
        <v>0</v>
      </c>
      <c r="K23" s="408">
        <f t="shared" si="0"/>
        <v>0</v>
      </c>
      <c r="N23" s="163"/>
    </row>
    <row r="24" s="12" customFormat="1" ht="12"/>
    <row r="25" s="12" customFormat="1" ht="12">
      <c r="A25" s="10" t="s">
        <v>37</v>
      </c>
    </row>
    <row r="26" spans="3:18" ht="15.75" customHeight="1">
      <c r="C26" s="914"/>
      <c r="D26" s="914"/>
      <c r="E26" s="914"/>
      <c r="F26" s="914"/>
      <c r="N26" s="12"/>
      <c r="O26" s="12"/>
      <c r="P26" s="12"/>
      <c r="Q26" s="12"/>
      <c r="R26" s="12"/>
    </row>
    <row r="27" spans="2:18" s="15" customFormat="1" ht="13.5" customHeight="1">
      <c r="B27" s="84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665"/>
      <c r="O27" s="665"/>
      <c r="P27" s="665"/>
      <c r="Q27" s="21"/>
      <c r="R27" s="21"/>
    </row>
    <row r="28" spans="2:18" s="15" customFormat="1" ht="13.5" customHeight="1"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665"/>
      <c r="O28" s="665"/>
      <c r="P28" s="665"/>
      <c r="Q28" s="21"/>
      <c r="R28" s="21"/>
    </row>
    <row r="29" spans="1:16" s="15" customFormat="1" ht="12.75" customHeight="1">
      <c r="A29" s="84"/>
      <c r="B29" s="84"/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</row>
    <row r="30" spans="1:16" s="15" customFormat="1" ht="12.75" customHeight="1">
      <c r="A30" s="84"/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</row>
    <row r="31" spans="1:11" s="15" customFormat="1" ht="13.5">
      <c r="A31" s="14" t="s">
        <v>18</v>
      </c>
      <c r="B31" s="14"/>
      <c r="C31" s="14"/>
      <c r="D31" s="14"/>
      <c r="E31" s="14"/>
      <c r="F31" s="14"/>
      <c r="H31" s="35"/>
      <c r="I31" s="757" t="s">
        <v>758</v>
      </c>
      <c r="J31" s="757"/>
      <c r="K31" s="757"/>
    </row>
    <row r="32" spans="1:11" s="15" customFormat="1" ht="13.5">
      <c r="A32" s="14"/>
      <c r="I32" s="757" t="s">
        <v>759</v>
      </c>
      <c r="J32" s="757"/>
      <c r="K32" s="757"/>
    </row>
    <row r="33" spans="1:10" ht="12">
      <c r="A33" s="814"/>
      <c r="B33" s="814"/>
      <c r="C33" s="814"/>
      <c r="D33" s="814"/>
      <c r="E33" s="814"/>
      <c r="F33" s="814"/>
      <c r="G33" s="814"/>
      <c r="H33" s="814"/>
      <c r="I33" s="814"/>
      <c r="J33" s="814"/>
    </row>
  </sheetData>
  <sheetProtection/>
  <mergeCells count="19">
    <mergeCell ref="G9:H9"/>
    <mergeCell ref="I9:J9"/>
    <mergeCell ref="D1:E1"/>
    <mergeCell ref="J1:K1"/>
    <mergeCell ref="A2:J2"/>
    <mergeCell ref="A3:J3"/>
    <mergeCell ref="A7:B7"/>
    <mergeCell ref="I7:K7"/>
    <mergeCell ref="A5:K5"/>
    <mergeCell ref="A33:J33"/>
    <mergeCell ref="K9:K10"/>
    <mergeCell ref="C26:F26"/>
    <mergeCell ref="I31:K31"/>
    <mergeCell ref="I32:K32"/>
    <mergeCell ref="C8:J8"/>
    <mergeCell ref="A9:A10"/>
    <mergeCell ref="B9:B10"/>
    <mergeCell ref="C9:D9"/>
    <mergeCell ref="E9:F9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view="pageBreakPreview" zoomScale="86" zoomScaleNormal="80" zoomScaleSheetLayoutView="86" zoomScalePageLayoutView="0" workbookViewId="0" topLeftCell="A1">
      <selection activeCell="C38" sqref="C38"/>
    </sheetView>
  </sheetViews>
  <sheetFormatPr defaultColWidth="9.140625" defaultRowHeight="12.75"/>
  <cols>
    <col min="1" max="1" width="9.28125" style="14" customWidth="1"/>
    <col min="2" max="3" width="8.57421875" style="14" customWidth="1"/>
    <col min="4" max="4" width="12.00390625" style="14" customWidth="1"/>
    <col min="5" max="5" width="8.57421875" style="14" customWidth="1"/>
    <col min="6" max="6" width="9.57421875" style="14" customWidth="1"/>
    <col min="7" max="7" width="8.57421875" style="14" customWidth="1"/>
    <col min="8" max="8" width="11.7109375" style="14" customWidth="1"/>
    <col min="9" max="13" width="8.57421875" style="14" customWidth="1"/>
    <col min="14" max="14" width="15.57421875" style="14" customWidth="1"/>
    <col min="15" max="15" width="8.57421875" style="14" customWidth="1"/>
    <col min="16" max="16" width="8.421875" style="14" customWidth="1"/>
    <col min="17" max="19" width="8.57421875" style="14" customWidth="1"/>
    <col min="20" max="16384" width="9.140625" style="14" customWidth="1"/>
  </cols>
  <sheetData>
    <row r="1" spans="1:19" ht="12.75">
      <c r="A1" s="14" t="s">
        <v>10</v>
      </c>
      <c r="H1" s="744"/>
      <c r="I1" s="744"/>
      <c r="R1" s="746" t="s">
        <v>52</v>
      </c>
      <c r="S1" s="746"/>
    </row>
    <row r="2" spans="1:19" s="13" customFormat="1" ht="15">
      <c r="A2" s="747" t="s">
        <v>0</v>
      </c>
      <c r="B2" s="747"/>
      <c r="C2" s="747"/>
      <c r="D2" s="747"/>
      <c r="E2" s="747"/>
      <c r="F2" s="747"/>
      <c r="G2" s="747"/>
      <c r="H2" s="747"/>
      <c r="I2" s="747"/>
      <c r="J2" s="747"/>
      <c r="K2" s="747"/>
      <c r="L2" s="747"/>
      <c r="M2" s="747"/>
      <c r="N2" s="747"/>
      <c r="O2" s="747"/>
      <c r="P2" s="747"/>
      <c r="Q2" s="747"/>
      <c r="R2" s="747"/>
      <c r="S2" s="747"/>
    </row>
    <row r="3" spans="1:19" s="13" customFormat="1" ht="19.5" customHeight="1">
      <c r="A3" s="748" t="s">
        <v>790</v>
      </c>
      <c r="B3" s="748"/>
      <c r="C3" s="748"/>
      <c r="D3" s="748"/>
      <c r="E3" s="748"/>
      <c r="F3" s="748"/>
      <c r="G3" s="748"/>
      <c r="H3" s="748"/>
      <c r="I3" s="748"/>
      <c r="J3" s="748"/>
      <c r="K3" s="748"/>
      <c r="L3" s="748"/>
      <c r="M3" s="748"/>
      <c r="N3" s="748"/>
      <c r="O3" s="748"/>
      <c r="P3" s="748"/>
      <c r="Q3" s="748"/>
      <c r="R3" s="748"/>
      <c r="S3" s="748"/>
    </row>
    <row r="5" spans="1:19" s="13" customFormat="1" ht="15">
      <c r="A5" s="749" t="s">
        <v>791</v>
      </c>
      <c r="B5" s="749"/>
      <c r="C5" s="749"/>
      <c r="D5" s="749"/>
      <c r="E5" s="749"/>
      <c r="F5" s="749"/>
      <c r="G5" s="749"/>
      <c r="H5" s="749"/>
      <c r="I5" s="749"/>
      <c r="J5" s="749"/>
      <c r="K5" s="749"/>
      <c r="L5" s="749"/>
      <c r="M5" s="749"/>
      <c r="N5" s="749"/>
      <c r="O5" s="749"/>
      <c r="P5" s="749"/>
      <c r="Q5" s="749"/>
      <c r="R5" s="749"/>
      <c r="S5" s="749"/>
    </row>
    <row r="6" spans="1:2" ht="12.75">
      <c r="A6" s="35" t="s">
        <v>780</v>
      </c>
      <c r="B6" s="35"/>
    </row>
    <row r="7" spans="1:19" ht="12.75">
      <c r="A7" s="750" t="s">
        <v>161</v>
      </c>
      <c r="B7" s="750"/>
      <c r="C7" s="750"/>
      <c r="D7" s="750"/>
      <c r="E7" s="750"/>
      <c r="F7" s="750"/>
      <c r="G7" s="750"/>
      <c r="H7" s="750"/>
      <c r="I7" s="750"/>
      <c r="O7" s="30"/>
      <c r="P7" s="502"/>
      <c r="R7" s="30"/>
      <c r="S7" s="30"/>
    </row>
    <row r="8" spans="15:16" ht="12.75">
      <c r="O8" s="30"/>
      <c r="P8" s="502"/>
    </row>
    <row r="9" spans="1:16" ht="18" customHeight="1">
      <c r="A9" s="5"/>
      <c r="B9" s="738" t="s">
        <v>39</v>
      </c>
      <c r="C9" s="738"/>
      <c r="D9" s="738" t="s">
        <v>40</v>
      </c>
      <c r="E9" s="738"/>
      <c r="F9" s="738" t="s">
        <v>41</v>
      </c>
      <c r="G9" s="738"/>
      <c r="H9" s="742" t="s">
        <v>42</v>
      </c>
      <c r="I9" s="742"/>
      <c r="J9" s="738" t="s">
        <v>43</v>
      </c>
      <c r="K9" s="738"/>
      <c r="L9" s="26" t="s">
        <v>15</v>
      </c>
      <c r="O9" s="30"/>
      <c r="P9" s="503"/>
    </row>
    <row r="10" spans="1:16" s="69" customFormat="1" ht="13.5" customHeight="1">
      <c r="A10" s="70">
        <v>1</v>
      </c>
      <c r="B10" s="732">
        <v>2</v>
      </c>
      <c r="C10" s="732"/>
      <c r="D10" s="732">
        <v>3</v>
      </c>
      <c r="E10" s="732"/>
      <c r="F10" s="732">
        <v>4</v>
      </c>
      <c r="G10" s="732"/>
      <c r="H10" s="732">
        <v>5</v>
      </c>
      <c r="I10" s="732"/>
      <c r="J10" s="732">
        <v>6</v>
      </c>
      <c r="K10" s="732"/>
      <c r="L10" s="70">
        <v>7</v>
      </c>
      <c r="O10" s="504"/>
      <c r="P10" s="504"/>
    </row>
    <row r="11" spans="1:16" ht="12.75">
      <c r="A11" s="3" t="s">
        <v>44</v>
      </c>
      <c r="B11" s="734"/>
      <c r="C11" s="734"/>
      <c r="D11" s="734">
        <v>1014</v>
      </c>
      <c r="E11" s="734"/>
      <c r="F11" s="734"/>
      <c r="G11" s="734"/>
      <c r="H11" s="734"/>
      <c r="I11" s="734"/>
      <c r="J11" s="734"/>
      <c r="K11" s="734"/>
      <c r="L11" s="18">
        <v>1014</v>
      </c>
      <c r="N11" s="437"/>
      <c r="O11" s="30"/>
      <c r="P11" s="30"/>
    </row>
    <row r="12" spans="1:16" ht="12.75">
      <c r="A12" s="3" t="s">
        <v>45</v>
      </c>
      <c r="B12" s="734"/>
      <c r="C12" s="734"/>
      <c r="D12" s="734">
        <v>3609</v>
      </c>
      <c r="E12" s="734"/>
      <c r="F12" s="734"/>
      <c r="G12" s="734"/>
      <c r="H12" s="734"/>
      <c r="I12" s="734"/>
      <c r="J12" s="734"/>
      <c r="K12" s="734"/>
      <c r="L12" s="18">
        <v>3609</v>
      </c>
      <c r="O12" s="30"/>
      <c r="P12" s="30"/>
    </row>
    <row r="13" spans="1:16" ht="12.75">
      <c r="A13" s="3" t="s">
        <v>15</v>
      </c>
      <c r="B13" s="711"/>
      <c r="C13" s="711"/>
      <c r="D13" s="711">
        <f>SUM(D11:D12)</f>
        <v>4623</v>
      </c>
      <c r="E13" s="711"/>
      <c r="F13" s="711"/>
      <c r="G13" s="711"/>
      <c r="H13" s="711"/>
      <c r="I13" s="711"/>
      <c r="J13" s="711"/>
      <c r="K13" s="711"/>
      <c r="L13" s="3">
        <f>SUM(L11:L12)</f>
        <v>4623</v>
      </c>
      <c r="O13" s="30"/>
      <c r="P13" s="30"/>
    </row>
    <row r="14" spans="1:16" ht="12.7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O14" s="30"/>
      <c r="P14" s="30"/>
    </row>
    <row r="15" spans="1:12" ht="12.75">
      <c r="A15" s="745" t="s">
        <v>419</v>
      </c>
      <c r="B15" s="745"/>
      <c r="C15" s="745"/>
      <c r="D15" s="745"/>
      <c r="E15" s="745"/>
      <c r="F15" s="745"/>
      <c r="G15" s="745"/>
      <c r="H15" s="11"/>
      <c r="I15" s="11"/>
      <c r="J15" s="11"/>
      <c r="K15" s="11"/>
      <c r="L15" s="11"/>
    </row>
    <row r="16" spans="1:12" ht="12.75" customHeight="1">
      <c r="A16" s="751" t="s">
        <v>170</v>
      </c>
      <c r="B16" s="752"/>
      <c r="C16" s="753" t="s">
        <v>196</v>
      </c>
      <c r="D16" s="753"/>
      <c r="E16" s="3" t="s">
        <v>15</v>
      </c>
      <c r="I16" s="11"/>
      <c r="J16" s="11"/>
      <c r="K16" s="11"/>
      <c r="L16" s="11"/>
    </row>
    <row r="17" spans="1:12" ht="12.75">
      <c r="A17" s="701">
        <v>900</v>
      </c>
      <c r="B17" s="703"/>
      <c r="C17" s="701">
        <v>100</v>
      </c>
      <c r="D17" s="703"/>
      <c r="E17" s="3">
        <v>1000</v>
      </c>
      <c r="I17" s="11"/>
      <c r="J17" s="11"/>
      <c r="K17" s="11"/>
      <c r="L17" s="11"/>
    </row>
    <row r="18" spans="1:12" ht="12.75">
      <c r="A18" s="701"/>
      <c r="B18" s="703"/>
      <c r="C18" s="701"/>
      <c r="D18" s="703"/>
      <c r="E18" s="3"/>
      <c r="I18" s="11"/>
      <c r="J18" s="11"/>
      <c r="K18" s="11"/>
      <c r="L18" s="11"/>
    </row>
    <row r="19" spans="1:12" ht="12.75">
      <c r="A19" s="268"/>
      <c r="B19" s="268"/>
      <c r="C19" s="268"/>
      <c r="D19" s="268"/>
      <c r="E19" s="268"/>
      <c r="F19" s="268"/>
      <c r="G19" s="268"/>
      <c r="H19" s="11"/>
      <c r="I19" s="11"/>
      <c r="J19" s="11"/>
      <c r="K19" s="11"/>
      <c r="L19" s="11"/>
    </row>
    <row r="20" spans="1:19" ht="12.75">
      <c r="A20" s="743" t="s">
        <v>162</v>
      </c>
      <c r="B20" s="743"/>
      <c r="C20" s="743"/>
      <c r="D20" s="743"/>
      <c r="E20" s="743"/>
      <c r="F20" s="743"/>
      <c r="G20" s="743"/>
      <c r="H20" s="743"/>
      <c r="I20" s="743"/>
      <c r="J20" s="743"/>
      <c r="K20" s="743"/>
      <c r="L20" s="743"/>
      <c r="M20" s="743"/>
      <c r="N20" s="743"/>
      <c r="O20" s="743"/>
      <c r="P20" s="743"/>
      <c r="Q20" s="743"/>
      <c r="R20" s="743"/>
      <c r="S20" s="743"/>
    </row>
    <row r="21" spans="1:20" ht="18.75" customHeight="1">
      <c r="A21" s="738" t="s">
        <v>20</v>
      </c>
      <c r="B21" s="738" t="s">
        <v>46</v>
      </c>
      <c r="C21" s="738"/>
      <c r="D21" s="738"/>
      <c r="E21" s="739" t="s">
        <v>21</v>
      </c>
      <c r="F21" s="739"/>
      <c r="G21" s="739"/>
      <c r="H21" s="739"/>
      <c r="I21" s="739"/>
      <c r="J21" s="739"/>
      <c r="K21" s="739"/>
      <c r="L21" s="739"/>
      <c r="M21" s="711" t="s">
        <v>22</v>
      </c>
      <c r="N21" s="711"/>
      <c r="O21" s="711"/>
      <c r="P21" s="711"/>
      <c r="Q21" s="711"/>
      <c r="R21" s="711"/>
      <c r="S21" s="711"/>
      <c r="T21" s="711"/>
    </row>
    <row r="22" spans="1:20" ht="12.75" customHeight="1">
      <c r="A22" s="738"/>
      <c r="B22" s="738"/>
      <c r="C22" s="738"/>
      <c r="D22" s="738"/>
      <c r="E22" s="718" t="s">
        <v>126</v>
      </c>
      <c r="F22" s="720"/>
      <c r="G22" s="718" t="s">
        <v>163</v>
      </c>
      <c r="H22" s="720"/>
      <c r="I22" s="738" t="s">
        <v>47</v>
      </c>
      <c r="J22" s="738"/>
      <c r="K22" s="718" t="s">
        <v>89</v>
      </c>
      <c r="L22" s="720"/>
      <c r="M22" s="718" t="s">
        <v>90</v>
      </c>
      <c r="N22" s="720"/>
      <c r="O22" s="718" t="s">
        <v>163</v>
      </c>
      <c r="P22" s="720"/>
      <c r="Q22" s="738" t="s">
        <v>47</v>
      </c>
      <c r="R22" s="738"/>
      <c r="S22" s="738" t="s">
        <v>89</v>
      </c>
      <c r="T22" s="738"/>
    </row>
    <row r="23" spans="1:20" ht="33.75" customHeight="1">
      <c r="A23" s="70">
        <v>1</v>
      </c>
      <c r="B23" s="728">
        <v>2</v>
      </c>
      <c r="C23" s="729"/>
      <c r="D23" s="730"/>
      <c r="E23" s="728">
        <v>3</v>
      </c>
      <c r="F23" s="730"/>
      <c r="G23" s="728">
        <v>4</v>
      </c>
      <c r="H23" s="730"/>
      <c r="I23" s="732">
        <v>5</v>
      </c>
      <c r="J23" s="732"/>
      <c r="K23" s="732">
        <v>6</v>
      </c>
      <c r="L23" s="732"/>
      <c r="M23" s="728">
        <v>3</v>
      </c>
      <c r="N23" s="730"/>
      <c r="O23" s="728">
        <v>4</v>
      </c>
      <c r="P23" s="730"/>
      <c r="Q23" s="732">
        <v>5</v>
      </c>
      <c r="R23" s="732"/>
      <c r="S23" s="732">
        <v>6</v>
      </c>
      <c r="T23" s="732"/>
    </row>
    <row r="24" spans="1:20" s="69" customFormat="1" ht="15.75" customHeight="1">
      <c r="A24" s="68">
        <v>1</v>
      </c>
      <c r="B24" s="735" t="s">
        <v>477</v>
      </c>
      <c r="C24" s="736"/>
      <c r="D24" s="737"/>
      <c r="E24" s="721">
        <v>100</v>
      </c>
      <c r="F24" s="722"/>
      <c r="G24" s="701" t="s">
        <v>348</v>
      </c>
      <c r="H24" s="703"/>
      <c r="I24" s="734">
        <v>340</v>
      </c>
      <c r="J24" s="734"/>
      <c r="K24" s="734">
        <v>8</v>
      </c>
      <c r="L24" s="734"/>
      <c r="M24" s="721">
        <v>150</v>
      </c>
      <c r="N24" s="722"/>
      <c r="O24" s="701" t="s">
        <v>348</v>
      </c>
      <c r="P24" s="703"/>
      <c r="Q24" s="734">
        <v>510</v>
      </c>
      <c r="R24" s="734"/>
      <c r="S24" s="734">
        <v>12</v>
      </c>
      <c r="T24" s="734"/>
    </row>
    <row r="25" spans="1:20" ht="27.75" customHeight="1">
      <c r="A25" s="68">
        <v>2</v>
      </c>
      <c r="B25" s="725" t="s">
        <v>48</v>
      </c>
      <c r="C25" s="726"/>
      <c r="D25" s="727"/>
      <c r="E25" s="721">
        <v>20</v>
      </c>
      <c r="F25" s="722"/>
      <c r="G25" s="723">
        <v>1.14</v>
      </c>
      <c r="H25" s="724"/>
      <c r="I25" s="734">
        <v>70</v>
      </c>
      <c r="J25" s="734"/>
      <c r="K25" s="734">
        <v>5</v>
      </c>
      <c r="L25" s="734"/>
      <c r="M25" s="721">
        <v>30</v>
      </c>
      <c r="N25" s="722"/>
      <c r="O25" s="723">
        <v>1.74</v>
      </c>
      <c r="P25" s="724"/>
      <c r="Q25" s="734">
        <v>105</v>
      </c>
      <c r="R25" s="734"/>
      <c r="S25" s="734">
        <v>7.5</v>
      </c>
      <c r="T25" s="734"/>
    </row>
    <row r="26" spans="1:20" ht="12.75">
      <c r="A26" s="68">
        <v>3</v>
      </c>
      <c r="B26" s="725" t="s">
        <v>164</v>
      </c>
      <c r="C26" s="726"/>
      <c r="D26" s="727"/>
      <c r="E26" s="721">
        <v>50</v>
      </c>
      <c r="F26" s="722"/>
      <c r="G26" s="723">
        <v>0.83</v>
      </c>
      <c r="H26" s="724"/>
      <c r="I26" s="734">
        <v>25</v>
      </c>
      <c r="J26" s="734"/>
      <c r="K26" s="734">
        <v>0</v>
      </c>
      <c r="L26" s="734"/>
      <c r="M26" s="721">
        <v>75</v>
      </c>
      <c r="N26" s="722"/>
      <c r="O26" s="723">
        <v>1.19</v>
      </c>
      <c r="P26" s="724"/>
      <c r="Q26" s="734">
        <v>37</v>
      </c>
      <c r="R26" s="734"/>
      <c r="S26" s="734">
        <v>0</v>
      </c>
      <c r="T26" s="734"/>
    </row>
    <row r="27" spans="1:20" ht="12.75">
      <c r="A27" s="68">
        <v>4</v>
      </c>
      <c r="B27" s="725" t="s">
        <v>49</v>
      </c>
      <c r="C27" s="726"/>
      <c r="D27" s="727"/>
      <c r="E27" s="721">
        <v>5</v>
      </c>
      <c r="F27" s="722"/>
      <c r="G27" s="723">
        <v>0.54</v>
      </c>
      <c r="H27" s="724"/>
      <c r="I27" s="734">
        <v>45</v>
      </c>
      <c r="J27" s="734"/>
      <c r="K27" s="734">
        <v>0</v>
      </c>
      <c r="L27" s="734"/>
      <c r="M27" s="721">
        <v>10</v>
      </c>
      <c r="N27" s="722"/>
      <c r="O27" s="723">
        <v>1.17</v>
      </c>
      <c r="P27" s="724"/>
      <c r="Q27" s="734">
        <v>68</v>
      </c>
      <c r="R27" s="734"/>
      <c r="S27" s="734">
        <v>0</v>
      </c>
      <c r="T27" s="734"/>
    </row>
    <row r="28" spans="1:20" ht="12.75">
      <c r="A28" s="68">
        <v>5</v>
      </c>
      <c r="B28" s="725" t="s">
        <v>50</v>
      </c>
      <c r="C28" s="726"/>
      <c r="D28" s="727"/>
      <c r="E28" s="721" t="s">
        <v>781</v>
      </c>
      <c r="F28" s="722"/>
      <c r="G28" s="723">
        <v>0.41</v>
      </c>
      <c r="H28" s="724"/>
      <c r="I28" s="734">
        <v>0</v>
      </c>
      <c r="J28" s="734"/>
      <c r="K28" s="734">
        <v>0</v>
      </c>
      <c r="L28" s="734"/>
      <c r="M28" s="721" t="s">
        <v>781</v>
      </c>
      <c r="N28" s="722"/>
      <c r="O28" s="723">
        <v>0.6</v>
      </c>
      <c r="P28" s="724"/>
      <c r="Q28" s="734">
        <v>0</v>
      </c>
      <c r="R28" s="734"/>
      <c r="S28" s="734">
        <v>0</v>
      </c>
      <c r="T28" s="734"/>
    </row>
    <row r="29" spans="1:20" ht="12.75">
      <c r="A29" s="68">
        <v>6</v>
      </c>
      <c r="B29" s="725" t="s">
        <v>51</v>
      </c>
      <c r="C29" s="726"/>
      <c r="D29" s="727"/>
      <c r="E29" s="721">
        <v>0</v>
      </c>
      <c r="F29" s="722"/>
      <c r="G29" s="723">
        <v>0.94</v>
      </c>
      <c r="H29" s="724"/>
      <c r="I29" s="734">
        <v>0</v>
      </c>
      <c r="J29" s="734"/>
      <c r="K29" s="734">
        <v>0</v>
      </c>
      <c r="L29" s="734"/>
      <c r="M29" s="721">
        <v>0</v>
      </c>
      <c r="N29" s="722"/>
      <c r="O29" s="723">
        <v>1.21</v>
      </c>
      <c r="P29" s="724"/>
      <c r="Q29" s="734">
        <v>0</v>
      </c>
      <c r="R29" s="734"/>
      <c r="S29" s="734">
        <v>0</v>
      </c>
      <c r="T29" s="734"/>
    </row>
    <row r="30" spans="1:20" ht="12.75">
      <c r="A30" s="68">
        <v>7</v>
      </c>
      <c r="B30" s="740" t="s">
        <v>165</v>
      </c>
      <c r="C30" s="740"/>
      <c r="D30" s="740"/>
      <c r="E30" s="734">
        <v>0</v>
      </c>
      <c r="F30" s="734"/>
      <c r="G30" s="741">
        <v>0.49</v>
      </c>
      <c r="H30" s="741"/>
      <c r="I30" s="734">
        <v>0</v>
      </c>
      <c r="J30" s="734"/>
      <c r="K30" s="734">
        <v>0</v>
      </c>
      <c r="L30" s="734"/>
      <c r="M30" s="734">
        <v>0</v>
      </c>
      <c r="N30" s="734"/>
      <c r="O30" s="741">
        <v>0.6</v>
      </c>
      <c r="P30" s="741"/>
      <c r="Q30" s="734">
        <v>0</v>
      </c>
      <c r="R30" s="734"/>
      <c r="S30" s="734">
        <v>0</v>
      </c>
      <c r="T30" s="734"/>
    </row>
    <row r="31" spans="1:20" ht="12.75">
      <c r="A31" s="68"/>
      <c r="B31" s="738" t="s">
        <v>15</v>
      </c>
      <c r="C31" s="738"/>
      <c r="D31" s="738"/>
      <c r="E31" s="711">
        <f>E24+E25+E26+E27+E30</f>
        <v>175</v>
      </c>
      <c r="F31" s="711"/>
      <c r="G31" s="733">
        <f>SUM(G25:G30)</f>
        <v>4.35</v>
      </c>
      <c r="H31" s="733"/>
      <c r="I31" s="711">
        <v>480</v>
      </c>
      <c r="J31" s="711"/>
      <c r="K31" s="711">
        <v>13</v>
      </c>
      <c r="L31" s="711"/>
      <c r="M31" s="711">
        <f>M24+M25+M26+M27+M30</f>
        <v>265</v>
      </c>
      <c r="N31" s="711"/>
      <c r="O31" s="733">
        <f>SUM(O25:O30)</f>
        <v>6.509999999999999</v>
      </c>
      <c r="P31" s="733"/>
      <c r="Q31" s="711">
        <v>720</v>
      </c>
      <c r="R31" s="711"/>
      <c r="S31" s="711">
        <v>19.5</v>
      </c>
      <c r="T31" s="711"/>
    </row>
    <row r="32" spans="1:20" ht="12.75">
      <c r="A32" s="121"/>
      <c r="B32" s="122"/>
      <c r="C32" s="122"/>
      <c r="D32" s="122"/>
      <c r="E32" s="11"/>
      <c r="F32" s="11"/>
      <c r="G32" s="11"/>
      <c r="H32" s="11"/>
      <c r="I32" s="438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</row>
    <row r="33" spans="1:20" ht="12.75">
      <c r="A33" s="271" t="s">
        <v>399</v>
      </c>
      <c r="B33" s="731" t="s">
        <v>453</v>
      </c>
      <c r="C33" s="731"/>
      <c r="D33" s="731"/>
      <c r="E33" s="731"/>
      <c r="F33" s="731"/>
      <c r="G33" s="731"/>
      <c r="H33" s="73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</row>
    <row r="34" spans="1:20" ht="12.75" customHeight="1">
      <c r="A34" s="271"/>
      <c r="B34" s="122"/>
      <c r="C34" s="122"/>
      <c r="D34" s="122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</row>
    <row r="35" spans="1:20" ht="12.75">
      <c r="A35" s="2" t="s">
        <v>20</v>
      </c>
      <c r="B35" s="712" t="s">
        <v>400</v>
      </c>
      <c r="C35" s="713"/>
      <c r="D35" s="714"/>
      <c r="E35" s="718" t="s">
        <v>21</v>
      </c>
      <c r="F35" s="719"/>
      <c r="G35" s="719"/>
      <c r="H35" s="719"/>
      <c r="I35" s="719"/>
      <c r="J35" s="720"/>
      <c r="K35" s="711" t="s">
        <v>22</v>
      </c>
      <c r="L35" s="711"/>
      <c r="M35" s="711"/>
      <c r="N35" s="711"/>
      <c r="O35" s="711"/>
      <c r="P35" s="711"/>
      <c r="Q35" s="710"/>
      <c r="R35" s="710"/>
      <c r="S35" s="710"/>
      <c r="T35" s="710"/>
    </row>
    <row r="36" spans="1:20" s="30" customFormat="1" ht="17.25" customHeight="1">
      <c r="A36" s="4"/>
      <c r="B36" s="715"/>
      <c r="C36" s="716"/>
      <c r="D36" s="717"/>
      <c r="E36" s="701" t="s">
        <v>416</v>
      </c>
      <c r="F36" s="703"/>
      <c r="G36" s="701" t="s">
        <v>417</v>
      </c>
      <c r="H36" s="703"/>
      <c r="I36" s="701" t="s">
        <v>418</v>
      </c>
      <c r="J36" s="703"/>
      <c r="K36" s="711" t="s">
        <v>416</v>
      </c>
      <c r="L36" s="711"/>
      <c r="M36" s="711" t="s">
        <v>417</v>
      </c>
      <c r="N36" s="711"/>
      <c r="O36" s="711" t="s">
        <v>418</v>
      </c>
      <c r="P36" s="711"/>
      <c r="Q36" s="11"/>
      <c r="R36" s="11"/>
      <c r="S36" s="11"/>
      <c r="T36" s="11"/>
    </row>
    <row r="37" spans="1:20" ht="12.75">
      <c r="A37" s="68">
        <v>1</v>
      </c>
      <c r="B37" s="701" t="s">
        <v>782</v>
      </c>
      <c r="C37" s="702"/>
      <c r="D37" s="703"/>
      <c r="E37" s="701">
        <v>50</v>
      </c>
      <c r="F37" s="703"/>
      <c r="G37" s="701" t="s">
        <v>783</v>
      </c>
      <c r="H37" s="703"/>
      <c r="I37" s="701" t="s">
        <v>784</v>
      </c>
      <c r="J37" s="703"/>
      <c r="K37" s="711">
        <v>100</v>
      </c>
      <c r="L37" s="711"/>
      <c r="M37" s="711" t="s">
        <v>783</v>
      </c>
      <c r="N37" s="711"/>
      <c r="O37" s="711" t="s">
        <v>785</v>
      </c>
      <c r="P37" s="711"/>
      <c r="Q37" s="11"/>
      <c r="R37" s="11"/>
      <c r="S37" s="11"/>
      <c r="T37" s="11"/>
    </row>
    <row r="39" spans="1:9" ht="13.5">
      <c r="A39" s="704" t="s">
        <v>175</v>
      </c>
      <c r="B39" s="704"/>
      <c r="C39" s="704"/>
      <c r="D39" s="704"/>
      <c r="E39" s="704"/>
      <c r="F39" s="704"/>
      <c r="G39" s="704"/>
      <c r="H39" s="704"/>
      <c r="I39" s="704"/>
    </row>
    <row r="40" spans="1:9" ht="13.5">
      <c r="A40" s="705" t="s">
        <v>54</v>
      </c>
      <c r="B40" s="705" t="s">
        <v>21</v>
      </c>
      <c r="C40" s="705"/>
      <c r="D40" s="705"/>
      <c r="E40" s="706" t="s">
        <v>22</v>
      </c>
      <c r="F40" s="706"/>
      <c r="G40" s="706"/>
      <c r="H40" s="707" t="s">
        <v>139</v>
      </c>
      <c r="I40"/>
    </row>
    <row r="41" spans="1:9" ht="13.5">
      <c r="A41" s="705"/>
      <c r="B41" s="49" t="s">
        <v>166</v>
      </c>
      <c r="C41" s="71" t="s">
        <v>96</v>
      </c>
      <c r="D41" s="49" t="s">
        <v>15</v>
      </c>
      <c r="E41" s="49" t="s">
        <v>166</v>
      </c>
      <c r="F41" s="71" t="s">
        <v>96</v>
      </c>
      <c r="G41" s="49" t="s">
        <v>15</v>
      </c>
      <c r="H41" s="708"/>
      <c r="I41"/>
    </row>
    <row r="42" spans="1:9" ht="13.5">
      <c r="A42" s="29" t="s">
        <v>682</v>
      </c>
      <c r="B42" s="49">
        <v>4.03</v>
      </c>
      <c r="C42" s="439">
        <v>0.45</v>
      </c>
      <c r="D42" s="8">
        <f>SUM(B42:C42)</f>
        <v>4.48</v>
      </c>
      <c r="E42" s="8">
        <v>6.04</v>
      </c>
      <c r="F42" s="52">
        <v>0.67</v>
      </c>
      <c r="G42" s="52">
        <f>SUM(E42:F42)</f>
        <v>6.71</v>
      </c>
      <c r="H42" s="52"/>
      <c r="I42"/>
    </row>
    <row r="43" spans="1:9" ht="13.5">
      <c r="A43" s="29" t="s">
        <v>792</v>
      </c>
      <c r="B43" s="49">
        <v>4.47</v>
      </c>
      <c r="C43" s="600">
        <v>0.5</v>
      </c>
      <c r="D43" s="8">
        <f>SUM(B43:C43)</f>
        <v>4.97</v>
      </c>
      <c r="E43" s="8">
        <v>6.07</v>
      </c>
      <c r="F43" s="52">
        <v>0.75</v>
      </c>
      <c r="G43" s="52">
        <f>SUM(E43:F43)</f>
        <v>6.82</v>
      </c>
      <c r="H43" s="52" t="s">
        <v>167</v>
      </c>
      <c r="I43"/>
    </row>
    <row r="44" spans="1:20" ht="13.5" customHeight="1">
      <c r="A44" s="709" t="s">
        <v>223</v>
      </c>
      <c r="B44" s="709"/>
      <c r="C44" s="709"/>
      <c r="D44" s="709"/>
      <c r="E44" s="709"/>
      <c r="F44" s="709"/>
      <c r="G44" s="709"/>
      <c r="H44" s="709"/>
      <c r="I44" s="709"/>
      <c r="J44" s="709"/>
      <c r="K44" s="709"/>
      <c r="L44" s="709"/>
      <c r="M44" s="709"/>
      <c r="N44" s="709"/>
      <c r="O44" s="709"/>
      <c r="P44" s="709"/>
      <c r="Q44" s="709"/>
      <c r="R44" s="709"/>
      <c r="S44" s="709"/>
      <c r="T44" s="709"/>
    </row>
    <row r="45" spans="1:9" ht="13.5" customHeight="1">
      <c r="A45" s="120"/>
      <c r="B45" s="269"/>
      <c r="C45" s="269"/>
      <c r="D45" s="12"/>
      <c r="E45" s="12"/>
      <c r="F45" s="270"/>
      <c r="G45" s="270"/>
      <c r="H45" s="270"/>
      <c r="I45"/>
    </row>
    <row r="46" spans="1:10" ht="13.5">
      <c r="A46" s="120"/>
      <c r="B46" s="269"/>
      <c r="C46" s="269"/>
      <c r="D46" s="12"/>
      <c r="E46" s="512"/>
      <c r="F46" s="513"/>
      <c r="G46" s="246"/>
      <c r="H46" s="246"/>
      <c r="I46" s="270"/>
      <c r="J46" s="270"/>
    </row>
    <row r="47" spans="1:10" ht="13.5">
      <c r="A47" s="120"/>
      <c r="B47" s="269"/>
      <c r="C47" s="269"/>
      <c r="D47" s="12"/>
      <c r="E47" s="510"/>
      <c r="F47" s="510"/>
      <c r="G47" s="510"/>
      <c r="H47" s="510"/>
      <c r="I47" s="510"/>
      <c r="J47" s="510"/>
    </row>
    <row r="48" spans="1:10" ht="13.5">
      <c r="A48" s="120"/>
      <c r="B48" s="269"/>
      <c r="C48" s="269"/>
      <c r="D48" s="12"/>
      <c r="E48" s="511"/>
      <c r="F48" s="511"/>
      <c r="G48" s="511"/>
      <c r="H48" s="511"/>
      <c r="I48" s="511"/>
      <c r="J48" s="511"/>
    </row>
    <row r="49" spans="1:10" ht="15" customHeight="1">
      <c r="A49" s="120"/>
      <c r="B49" s="269"/>
      <c r="C49" s="269"/>
      <c r="D49" s="12"/>
      <c r="E49" s="511"/>
      <c r="F49" s="511"/>
      <c r="G49" s="511"/>
      <c r="H49" s="511"/>
      <c r="I49" s="511"/>
      <c r="J49" s="511"/>
    </row>
    <row r="50" spans="1:9" ht="13.5">
      <c r="A50" s="120"/>
      <c r="B50" s="269"/>
      <c r="C50" s="269"/>
      <c r="D50" s="12"/>
      <c r="E50" s="12"/>
      <c r="F50" s="270"/>
      <c r="G50" s="270"/>
      <c r="H50" s="270"/>
      <c r="I50"/>
    </row>
    <row r="51" spans="1:9" ht="13.5">
      <c r="A51" s="120"/>
      <c r="B51" s="269"/>
      <c r="C51" s="269"/>
      <c r="D51" s="12"/>
      <c r="E51" s="12"/>
      <c r="F51" s="270"/>
      <c r="G51" s="270"/>
      <c r="H51" s="270"/>
      <c r="I51"/>
    </row>
    <row r="52" spans="1:20" ht="12.75">
      <c r="A52" s="14" t="s">
        <v>11</v>
      </c>
      <c r="H52" s="15"/>
      <c r="J52" s="15"/>
      <c r="K52" s="15"/>
      <c r="L52" s="15"/>
      <c r="M52" s="15"/>
      <c r="N52" s="15"/>
      <c r="O52" s="84"/>
      <c r="P52" s="84"/>
      <c r="Q52" s="84"/>
      <c r="R52" s="84"/>
      <c r="S52" s="15"/>
      <c r="T52" s="15"/>
    </row>
    <row r="53" spans="1:20" ht="15.75" customHeight="1">
      <c r="A53" s="15"/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700" t="s">
        <v>758</v>
      </c>
      <c r="N53" s="700"/>
      <c r="O53" s="700"/>
      <c r="P53" s="700"/>
      <c r="Q53" s="700"/>
      <c r="R53" s="700"/>
      <c r="S53" s="84"/>
      <c r="T53" s="15"/>
    </row>
    <row r="54" spans="2:19" s="15" customFormat="1" ht="17.25" customHeight="1"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700" t="s">
        <v>759</v>
      </c>
      <c r="N54" s="700"/>
      <c r="O54" s="700"/>
      <c r="P54" s="700"/>
      <c r="Q54" s="700"/>
      <c r="R54" s="700"/>
      <c r="S54" s="84"/>
    </row>
  </sheetData>
  <sheetProtection/>
  <mergeCells count="159">
    <mergeCell ref="E37:F37"/>
    <mergeCell ref="M37:N37"/>
    <mergeCell ref="O37:P37"/>
    <mergeCell ref="B40:D40"/>
    <mergeCell ref="S23:T23"/>
    <mergeCell ref="M23:N23"/>
    <mergeCell ref="K23:L23"/>
    <mergeCell ref="O26:P26"/>
    <mergeCell ref="K26:L26"/>
    <mergeCell ref="K37:L37"/>
    <mergeCell ref="M31:N31"/>
    <mergeCell ref="Q31:R31"/>
    <mergeCell ref="S31:T31"/>
    <mergeCell ref="O31:P31"/>
    <mergeCell ref="O28:P28"/>
    <mergeCell ref="K31:L31"/>
    <mergeCell ref="S28:T28"/>
    <mergeCell ref="Q28:R28"/>
    <mergeCell ref="K28:L28"/>
    <mergeCell ref="M30:N30"/>
    <mergeCell ref="O30:P30"/>
    <mergeCell ref="Q30:R30"/>
    <mergeCell ref="M28:N28"/>
    <mergeCell ref="K30:L30"/>
    <mergeCell ref="S25:T25"/>
    <mergeCell ref="I29:J29"/>
    <mergeCell ref="O27:P27"/>
    <mergeCell ref="S27:T27"/>
    <mergeCell ref="S30:T30"/>
    <mergeCell ref="S26:T26"/>
    <mergeCell ref="C16:D16"/>
    <mergeCell ref="B12:C12"/>
    <mergeCell ref="H13:I13"/>
    <mergeCell ref="H12:I12"/>
    <mergeCell ref="Q24:R24"/>
    <mergeCell ref="I30:J30"/>
    <mergeCell ref="K29:L29"/>
    <mergeCell ref="M26:N26"/>
    <mergeCell ref="I27:J27"/>
    <mergeCell ref="Q25:R25"/>
    <mergeCell ref="B26:D26"/>
    <mergeCell ref="I26:J26"/>
    <mergeCell ref="B27:D27"/>
    <mergeCell ref="B29:D29"/>
    <mergeCell ref="E29:F29"/>
    <mergeCell ref="I28:J28"/>
    <mergeCell ref="S24:T24"/>
    <mergeCell ref="K27:L27"/>
    <mergeCell ref="O25:P25"/>
    <mergeCell ref="Q27:R27"/>
    <mergeCell ref="E23:F23"/>
    <mergeCell ref="I24:J24"/>
    <mergeCell ref="E27:F27"/>
    <mergeCell ref="G27:H27"/>
    <mergeCell ref="E25:F25"/>
    <mergeCell ref="Q26:R26"/>
    <mergeCell ref="M27:N27"/>
    <mergeCell ref="R1:S1"/>
    <mergeCell ref="A2:S2"/>
    <mergeCell ref="A3:S3"/>
    <mergeCell ref="A5:S5"/>
    <mergeCell ref="B9:C9"/>
    <mergeCell ref="A7:I7"/>
    <mergeCell ref="D9:E9"/>
    <mergeCell ref="F9:G9"/>
    <mergeCell ref="A16:B16"/>
    <mergeCell ref="E24:F24"/>
    <mergeCell ref="K24:L24"/>
    <mergeCell ref="G22:H22"/>
    <mergeCell ref="I22:J22"/>
    <mergeCell ref="K22:L22"/>
    <mergeCell ref="G25:H25"/>
    <mergeCell ref="A18:B18"/>
    <mergeCell ref="E22:F22"/>
    <mergeCell ref="H1:I1"/>
    <mergeCell ref="J9:K9"/>
    <mergeCell ref="O23:P23"/>
    <mergeCell ref="J12:K12"/>
    <mergeCell ref="F13:G13"/>
    <mergeCell ref="A17:B17"/>
    <mergeCell ref="B13:C13"/>
    <mergeCell ref="A15:G15"/>
    <mergeCell ref="H9:I9"/>
    <mergeCell ref="I25:J25"/>
    <mergeCell ref="I23:J23"/>
    <mergeCell ref="J13:K13"/>
    <mergeCell ref="J11:K11"/>
    <mergeCell ref="D13:E13"/>
    <mergeCell ref="K25:L25"/>
    <mergeCell ref="D12:E12"/>
    <mergeCell ref="F12:G12"/>
    <mergeCell ref="A20:S20"/>
    <mergeCell ref="J10:K10"/>
    <mergeCell ref="C18:D18"/>
    <mergeCell ref="B11:C11"/>
    <mergeCell ref="E30:F30"/>
    <mergeCell ref="B31:D31"/>
    <mergeCell ref="D10:E10"/>
    <mergeCell ref="F10:G10"/>
    <mergeCell ref="H10:I10"/>
    <mergeCell ref="B10:C10"/>
    <mergeCell ref="E26:F26"/>
    <mergeCell ref="S29:T29"/>
    <mergeCell ref="M29:N29"/>
    <mergeCell ref="O29:P29"/>
    <mergeCell ref="E21:L21"/>
    <mergeCell ref="M21:T21"/>
    <mergeCell ref="B30:D30"/>
    <mergeCell ref="G29:H29"/>
    <mergeCell ref="G30:H30"/>
    <mergeCell ref="E28:F28"/>
    <mergeCell ref="M24:N24"/>
    <mergeCell ref="M22:N22"/>
    <mergeCell ref="O22:P22"/>
    <mergeCell ref="Q22:R22"/>
    <mergeCell ref="S22:T22"/>
    <mergeCell ref="A21:A22"/>
    <mergeCell ref="D11:E11"/>
    <mergeCell ref="F11:G11"/>
    <mergeCell ref="H11:I11"/>
    <mergeCell ref="C17:D17"/>
    <mergeCell ref="B21:D22"/>
    <mergeCell ref="B23:D23"/>
    <mergeCell ref="B33:H33"/>
    <mergeCell ref="Q23:R23"/>
    <mergeCell ref="G24:H24"/>
    <mergeCell ref="I31:J31"/>
    <mergeCell ref="G31:H31"/>
    <mergeCell ref="O24:P24"/>
    <mergeCell ref="G23:H23"/>
    <mergeCell ref="Q29:R29"/>
    <mergeCell ref="B24:D24"/>
    <mergeCell ref="B35:D36"/>
    <mergeCell ref="E35:J35"/>
    <mergeCell ref="K35:P35"/>
    <mergeCell ref="Q35:R35"/>
    <mergeCell ref="E31:F31"/>
    <mergeCell ref="M25:N25"/>
    <mergeCell ref="G28:H28"/>
    <mergeCell ref="B28:D28"/>
    <mergeCell ref="B25:D25"/>
    <mergeCell ref="G26:H26"/>
    <mergeCell ref="S35:T35"/>
    <mergeCell ref="E36:F36"/>
    <mergeCell ref="G36:H36"/>
    <mergeCell ref="I36:J36"/>
    <mergeCell ref="K36:L36"/>
    <mergeCell ref="M36:N36"/>
    <mergeCell ref="O36:P36"/>
    <mergeCell ref="M53:R53"/>
    <mergeCell ref="M54:R54"/>
    <mergeCell ref="B37:D37"/>
    <mergeCell ref="A39:I39"/>
    <mergeCell ref="A40:A41"/>
    <mergeCell ref="E40:G40"/>
    <mergeCell ref="H40:H41"/>
    <mergeCell ref="A44:T44"/>
    <mergeCell ref="I37:J37"/>
    <mergeCell ref="G37:H37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71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1"/>
  <sheetViews>
    <sheetView view="pageBreakPreview" zoomScaleSheetLayoutView="100" zoomScalePageLayoutView="0" workbookViewId="0" topLeftCell="A4">
      <selection activeCell="C38" sqref="C38"/>
    </sheetView>
  </sheetViews>
  <sheetFormatPr defaultColWidth="9.140625" defaultRowHeight="12.75"/>
  <cols>
    <col min="1" max="1" width="7.140625" style="0" customWidth="1"/>
    <col min="2" max="2" width="14.8515625" style="0" customWidth="1"/>
    <col min="3" max="3" width="14.57421875" style="0" customWidth="1"/>
    <col min="4" max="4" width="16.57421875" style="296" customWidth="1"/>
    <col min="5" max="8" width="18.421875" style="296" customWidth="1"/>
  </cols>
  <sheetData>
    <row r="1" ht="12.75">
      <c r="H1" s="301" t="s">
        <v>507</v>
      </c>
    </row>
    <row r="2" spans="1:15" ht="15">
      <c r="A2" s="805" t="s">
        <v>0</v>
      </c>
      <c r="B2" s="805"/>
      <c r="C2" s="805"/>
      <c r="D2" s="805"/>
      <c r="E2" s="805"/>
      <c r="F2" s="805"/>
      <c r="G2" s="805"/>
      <c r="H2" s="805"/>
      <c r="I2" s="237"/>
      <c r="J2" s="237"/>
      <c r="K2" s="237"/>
      <c r="L2" s="237"/>
      <c r="M2" s="237"/>
      <c r="N2" s="237"/>
      <c r="O2" s="237"/>
    </row>
    <row r="3" spans="1:15" ht="20.25">
      <c r="A3" s="806" t="s">
        <v>790</v>
      </c>
      <c r="B3" s="806"/>
      <c r="C3" s="806"/>
      <c r="D3" s="806"/>
      <c r="E3" s="806"/>
      <c r="F3" s="806"/>
      <c r="G3" s="806"/>
      <c r="H3" s="806"/>
      <c r="I3" s="238"/>
      <c r="J3" s="238"/>
      <c r="K3" s="238"/>
      <c r="L3" s="238"/>
      <c r="M3" s="238"/>
      <c r="N3" s="238"/>
      <c r="O3" s="238"/>
    </row>
    <row r="4" spans="1:15" ht="13.5">
      <c r="A4" s="208"/>
      <c r="B4" s="208"/>
      <c r="C4" s="208"/>
      <c r="D4" s="293"/>
      <c r="E4" s="293"/>
      <c r="F4" s="293"/>
      <c r="G4" s="293"/>
      <c r="H4" s="293"/>
      <c r="I4" s="208"/>
      <c r="J4" s="208"/>
      <c r="K4" s="208"/>
      <c r="L4" s="208"/>
      <c r="M4" s="208"/>
      <c r="N4" s="208"/>
      <c r="O4" s="208"/>
    </row>
    <row r="5" spans="1:15" ht="15">
      <c r="A5" s="805" t="s">
        <v>506</v>
      </c>
      <c r="B5" s="805"/>
      <c r="C5" s="805"/>
      <c r="D5" s="805"/>
      <c r="E5" s="805"/>
      <c r="F5" s="805"/>
      <c r="G5" s="805"/>
      <c r="H5" s="805"/>
      <c r="I5" s="237"/>
      <c r="J5" s="237"/>
      <c r="K5" s="237"/>
      <c r="L5" s="237"/>
      <c r="M5" s="237"/>
      <c r="N5" s="237"/>
      <c r="O5" s="237"/>
    </row>
    <row r="6" spans="1:15" ht="13.5">
      <c r="A6" s="750" t="s">
        <v>780</v>
      </c>
      <c r="B6" s="750"/>
      <c r="C6" s="208"/>
      <c r="D6" s="293"/>
      <c r="E6" s="293"/>
      <c r="F6" s="922" t="s">
        <v>889</v>
      </c>
      <c r="G6" s="922"/>
      <c r="H6" s="922"/>
      <c r="I6" s="208"/>
      <c r="J6" s="208"/>
      <c r="K6" s="208"/>
      <c r="L6" s="239"/>
      <c r="M6" s="239"/>
      <c r="N6" s="920"/>
      <c r="O6" s="920"/>
    </row>
    <row r="7" spans="1:8" ht="31.5" customHeight="1">
      <c r="A7" s="903" t="s">
        <v>2</v>
      </c>
      <c r="B7" s="903" t="s">
        <v>3</v>
      </c>
      <c r="C7" s="921" t="s">
        <v>381</v>
      </c>
      <c r="D7" s="917" t="s">
        <v>484</v>
      </c>
      <c r="E7" s="918"/>
      <c r="F7" s="918"/>
      <c r="G7" s="918"/>
      <c r="H7" s="919"/>
    </row>
    <row r="8" spans="1:8" ht="34.5" customHeight="1">
      <c r="A8" s="903"/>
      <c r="B8" s="903"/>
      <c r="C8" s="921"/>
      <c r="D8" s="294" t="s">
        <v>485</v>
      </c>
      <c r="E8" s="294" t="s">
        <v>486</v>
      </c>
      <c r="F8" s="294" t="s">
        <v>487</v>
      </c>
      <c r="G8" s="294" t="s">
        <v>643</v>
      </c>
      <c r="H8" s="294" t="s">
        <v>43</v>
      </c>
    </row>
    <row r="9" spans="1:8" ht="13.5">
      <c r="A9" s="224">
        <v>1</v>
      </c>
      <c r="B9" s="224">
        <v>2</v>
      </c>
      <c r="C9" s="224">
        <v>3</v>
      </c>
      <c r="D9" s="224">
        <v>4</v>
      </c>
      <c r="E9" s="224">
        <v>5</v>
      </c>
      <c r="F9" s="224">
        <v>6</v>
      </c>
      <c r="G9" s="224">
        <v>7</v>
      </c>
      <c r="H9" s="224">
        <v>8</v>
      </c>
    </row>
    <row r="10" spans="1:8" ht="13.5">
      <c r="A10" s="240"/>
      <c r="B10" s="240" t="s">
        <v>769</v>
      </c>
      <c r="C10" s="397">
        <v>40</v>
      </c>
      <c r="D10" s="398">
        <v>0</v>
      </c>
      <c r="E10" s="399">
        <v>0</v>
      </c>
      <c r="F10" s="400">
        <v>40</v>
      </c>
      <c r="G10" s="400">
        <v>0</v>
      </c>
      <c r="H10" s="17"/>
    </row>
    <row r="11" spans="1:8" ht="13.5">
      <c r="A11" s="9">
        <v>1</v>
      </c>
      <c r="B11" s="9" t="s">
        <v>746</v>
      </c>
      <c r="C11" s="401">
        <v>288</v>
      </c>
      <c r="D11" s="279">
        <v>229</v>
      </c>
      <c r="E11" s="399">
        <v>0</v>
      </c>
      <c r="F11" s="396">
        <v>59</v>
      </c>
      <c r="G11" s="396">
        <v>0</v>
      </c>
      <c r="H11" s="280"/>
    </row>
    <row r="12" spans="1:8" ht="13.5">
      <c r="A12" s="9">
        <v>2</v>
      </c>
      <c r="B12" s="9" t="s">
        <v>747</v>
      </c>
      <c r="C12" s="401">
        <v>107</v>
      </c>
      <c r="D12" s="279">
        <v>86</v>
      </c>
      <c r="E12" s="399">
        <v>0</v>
      </c>
      <c r="F12" s="396">
        <f aca="true" t="shared" si="0" ref="F12:F21">+C12-D12</f>
        <v>21</v>
      </c>
      <c r="G12" s="396">
        <v>0</v>
      </c>
      <c r="H12" s="280"/>
    </row>
    <row r="13" spans="1:8" ht="13.5">
      <c r="A13" s="9">
        <v>3</v>
      </c>
      <c r="B13" s="9" t="s">
        <v>748</v>
      </c>
      <c r="C13" s="401">
        <v>169</v>
      </c>
      <c r="D13" s="279">
        <v>156</v>
      </c>
      <c r="E13" s="399">
        <v>0</v>
      </c>
      <c r="F13" s="396">
        <f t="shared" si="0"/>
        <v>13</v>
      </c>
      <c r="G13" s="396">
        <v>0</v>
      </c>
      <c r="H13" s="280"/>
    </row>
    <row r="14" spans="1:8" ht="13.5">
      <c r="A14" s="9">
        <v>4</v>
      </c>
      <c r="B14" s="9" t="s">
        <v>749</v>
      </c>
      <c r="C14" s="401">
        <v>91</v>
      </c>
      <c r="D14" s="279">
        <v>68</v>
      </c>
      <c r="E14" s="399">
        <v>0</v>
      </c>
      <c r="F14" s="396">
        <f t="shared" si="0"/>
        <v>23</v>
      </c>
      <c r="G14" s="396">
        <v>0</v>
      </c>
      <c r="H14" s="280"/>
    </row>
    <row r="15" spans="1:8" ht="13.5">
      <c r="A15" s="9">
        <v>5</v>
      </c>
      <c r="B15" s="9" t="s">
        <v>750</v>
      </c>
      <c r="C15" s="401">
        <v>203</v>
      </c>
      <c r="D15" s="279">
        <v>203</v>
      </c>
      <c r="E15" s="399">
        <v>0</v>
      </c>
      <c r="F15" s="396">
        <v>0</v>
      </c>
      <c r="G15" s="396">
        <v>0</v>
      </c>
      <c r="H15" s="280"/>
    </row>
    <row r="16" spans="1:8" ht="13.5">
      <c r="A16" s="9">
        <v>6</v>
      </c>
      <c r="B16" s="9" t="s">
        <v>751</v>
      </c>
      <c r="C16" s="401">
        <v>272</v>
      </c>
      <c r="D16" s="279">
        <v>199</v>
      </c>
      <c r="E16" s="399">
        <v>0</v>
      </c>
      <c r="F16" s="396">
        <f t="shared" si="0"/>
        <v>73</v>
      </c>
      <c r="G16" s="396">
        <v>0</v>
      </c>
      <c r="H16" s="280"/>
    </row>
    <row r="17" spans="1:8" ht="13.5">
      <c r="A17" s="9">
        <v>7</v>
      </c>
      <c r="B17" s="9" t="s">
        <v>752</v>
      </c>
      <c r="C17" s="401">
        <v>133</v>
      </c>
      <c r="D17" s="279">
        <v>111</v>
      </c>
      <c r="E17" s="399">
        <v>0</v>
      </c>
      <c r="F17" s="396">
        <f t="shared" si="0"/>
        <v>22</v>
      </c>
      <c r="G17" s="396">
        <v>0</v>
      </c>
      <c r="H17" s="280"/>
    </row>
    <row r="18" spans="1:8" ht="13.5">
      <c r="A18" s="9">
        <v>8</v>
      </c>
      <c r="B18" s="9" t="s">
        <v>753</v>
      </c>
      <c r="C18" s="401">
        <v>182</v>
      </c>
      <c r="D18" s="279">
        <v>154</v>
      </c>
      <c r="E18" s="399">
        <v>0</v>
      </c>
      <c r="F18" s="396">
        <f t="shared" si="0"/>
        <v>28</v>
      </c>
      <c r="G18" s="396">
        <v>0</v>
      </c>
      <c r="H18" s="280"/>
    </row>
    <row r="19" spans="1:8" ht="13.5">
      <c r="A19" s="9">
        <v>9</v>
      </c>
      <c r="B19" s="9" t="s">
        <v>754</v>
      </c>
      <c r="C19" s="401">
        <v>202</v>
      </c>
      <c r="D19" s="279">
        <v>173</v>
      </c>
      <c r="E19" s="399">
        <v>0</v>
      </c>
      <c r="F19" s="396">
        <f t="shared" si="0"/>
        <v>29</v>
      </c>
      <c r="G19" s="396">
        <v>0</v>
      </c>
      <c r="H19" s="280"/>
    </row>
    <row r="20" spans="1:8" ht="13.5">
      <c r="A20" s="9">
        <v>10</v>
      </c>
      <c r="B20" s="9" t="s">
        <v>755</v>
      </c>
      <c r="C20" s="401">
        <v>150</v>
      </c>
      <c r="D20" s="279">
        <v>139</v>
      </c>
      <c r="E20" s="399">
        <v>0</v>
      </c>
      <c r="F20" s="396">
        <f t="shared" si="0"/>
        <v>11</v>
      </c>
      <c r="G20" s="396">
        <v>0</v>
      </c>
      <c r="H20" s="280"/>
    </row>
    <row r="21" spans="1:8" ht="13.5">
      <c r="A21" s="9">
        <v>11</v>
      </c>
      <c r="B21" s="9" t="s">
        <v>756</v>
      </c>
      <c r="C21" s="401">
        <v>230</v>
      </c>
      <c r="D21" s="279">
        <v>203</v>
      </c>
      <c r="E21" s="399">
        <v>0</v>
      </c>
      <c r="F21" s="396">
        <f t="shared" si="0"/>
        <v>27</v>
      </c>
      <c r="G21" s="396">
        <v>0</v>
      </c>
      <c r="H21" s="280"/>
    </row>
    <row r="22" spans="1:8" ht="12.75">
      <c r="A22" s="844" t="s">
        <v>15</v>
      </c>
      <c r="B22" s="845"/>
      <c r="C22" s="150">
        <f>SUM(C10:C21)</f>
        <v>2067</v>
      </c>
      <c r="D22" s="395">
        <f>SUM(D10:D21)</f>
        <v>1721</v>
      </c>
      <c r="E22" s="147">
        <f>SUM(E10:E21)</f>
        <v>0</v>
      </c>
      <c r="F22" s="352">
        <f>SUM(F10:F21)</f>
        <v>346</v>
      </c>
      <c r="G22" s="352">
        <f>SUM(G10:G21)</f>
        <v>0</v>
      </c>
      <c r="H22" s="147"/>
    </row>
    <row r="23" spans="1:8" ht="12.75">
      <c r="A23" s="609"/>
      <c r="B23" s="609"/>
      <c r="C23" s="221"/>
      <c r="D23" s="611"/>
      <c r="E23" s="222"/>
      <c r="F23" s="612"/>
      <c r="G23" s="612"/>
      <c r="H23" s="222"/>
    </row>
    <row r="24" spans="1:8" ht="12.75">
      <c r="A24" s="609"/>
      <c r="B24" s="609"/>
      <c r="C24" s="221"/>
      <c r="D24" s="611"/>
      <c r="E24" s="222"/>
      <c r="F24" s="612"/>
      <c r="G24" s="612"/>
      <c r="H24" s="222"/>
    </row>
    <row r="25" spans="1:8" ht="12.75">
      <c r="A25" s="609"/>
      <c r="B25" s="609"/>
      <c r="C25" s="221"/>
      <c r="D25" s="611"/>
      <c r="E25" s="222"/>
      <c r="F25" s="612"/>
      <c r="G25" s="612"/>
      <c r="H25" s="222"/>
    </row>
    <row r="26" spans="1:8" ht="15" customHeight="1">
      <c r="A26" s="214"/>
      <c r="B26" s="214"/>
      <c r="C26" s="214"/>
      <c r="D26" s="215"/>
      <c r="E26" s="215"/>
      <c r="F26" s="215"/>
      <c r="G26" s="215"/>
      <c r="H26" s="215"/>
    </row>
    <row r="27" spans="1:8" ht="15" customHeight="1">
      <c r="A27" s="214"/>
      <c r="B27" s="214"/>
      <c r="C27" s="214"/>
      <c r="D27" s="215"/>
      <c r="E27" s="215"/>
      <c r="F27" s="215"/>
      <c r="G27" s="215"/>
      <c r="H27" s="215"/>
    </row>
    <row r="28" spans="1:9" ht="15" customHeight="1">
      <c r="A28" s="214"/>
      <c r="B28" s="214"/>
      <c r="C28" s="214"/>
      <c r="D28" s="228"/>
      <c r="E28" s="228"/>
      <c r="F28" s="228"/>
      <c r="G28" s="228"/>
      <c r="H28" s="228"/>
      <c r="I28" s="228"/>
    </row>
    <row r="29" spans="1:9" ht="12.75">
      <c r="A29" s="214" t="s">
        <v>11</v>
      </c>
      <c r="C29" s="214"/>
      <c r="D29" s="228"/>
      <c r="E29" s="228"/>
      <c r="F29" s="228"/>
      <c r="G29" s="228"/>
      <c r="H29" s="228"/>
      <c r="I29" s="228"/>
    </row>
    <row r="30" spans="4:9" ht="13.5">
      <c r="D30" s="228"/>
      <c r="E30" s="228"/>
      <c r="F30" s="757" t="s">
        <v>758</v>
      </c>
      <c r="G30" s="757"/>
      <c r="H30" s="757"/>
      <c r="I30" s="305"/>
    </row>
    <row r="31" spans="4:9" ht="13.5">
      <c r="D31" s="219"/>
      <c r="E31" s="219"/>
      <c r="F31" s="757" t="s">
        <v>759</v>
      </c>
      <c r="G31" s="757"/>
      <c r="H31" s="757"/>
      <c r="I31" s="305"/>
    </row>
  </sheetData>
  <sheetProtection/>
  <mergeCells count="13">
    <mergeCell ref="N6:O6"/>
    <mergeCell ref="A7:A8"/>
    <mergeCell ref="B7:B8"/>
    <mergeCell ref="C7:C8"/>
    <mergeCell ref="F6:H6"/>
    <mergeCell ref="F30:H30"/>
    <mergeCell ref="F31:H31"/>
    <mergeCell ref="A2:H2"/>
    <mergeCell ref="A3:H3"/>
    <mergeCell ref="A5:H5"/>
    <mergeCell ref="D7:H7"/>
    <mergeCell ref="A22:B22"/>
    <mergeCell ref="A6:B6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r:id="rId1"/>
  <colBreaks count="1" manualBreakCount="1">
    <brk id="8" max="65535" man="1"/>
  </colBreaks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9"/>
  <sheetViews>
    <sheetView view="pageBreakPreview" zoomScale="90" zoomScaleSheetLayoutView="90" zoomScalePageLayoutView="0" workbookViewId="0" topLeftCell="A1">
      <selection activeCell="C38" sqref="C38"/>
    </sheetView>
  </sheetViews>
  <sheetFormatPr defaultColWidth="9.140625" defaultRowHeight="12.75"/>
  <cols>
    <col min="2" max="2" width="12.8515625" style="0" customWidth="1"/>
    <col min="3" max="3" width="16.7109375" style="0" customWidth="1"/>
    <col min="4" max="4" width="9.421875" style="0" customWidth="1"/>
    <col min="5" max="5" width="9.00390625" style="0" customWidth="1"/>
    <col min="6" max="6" width="11.57421875" style="0" customWidth="1"/>
    <col min="7" max="8" width="10.421875" style="0" customWidth="1"/>
    <col min="9" max="10" width="10.421875" style="296" customWidth="1"/>
    <col min="11" max="11" width="10.57421875" style="0" customWidth="1"/>
    <col min="12" max="12" width="10.421875" style="0" customWidth="1"/>
    <col min="13" max="13" width="11.57421875" style="0" customWidth="1"/>
    <col min="14" max="14" width="13.00390625" style="0" customWidth="1"/>
  </cols>
  <sheetData>
    <row r="1" spans="1:14" ht="15">
      <c r="A1" s="805" t="s">
        <v>0</v>
      </c>
      <c r="B1" s="805"/>
      <c r="C1" s="805"/>
      <c r="D1" s="805"/>
      <c r="E1" s="805"/>
      <c r="F1" s="805"/>
      <c r="G1" s="805"/>
      <c r="H1" s="805"/>
      <c r="I1" s="805"/>
      <c r="J1" s="805"/>
      <c r="K1" s="805"/>
      <c r="N1" s="247" t="s">
        <v>509</v>
      </c>
    </row>
    <row r="2" spans="1:11" ht="20.25">
      <c r="A2" s="806" t="s">
        <v>790</v>
      </c>
      <c r="B2" s="806"/>
      <c r="C2" s="806"/>
      <c r="D2" s="806"/>
      <c r="E2" s="806"/>
      <c r="F2" s="806"/>
      <c r="G2" s="806"/>
      <c r="H2" s="806"/>
      <c r="I2" s="806"/>
      <c r="J2" s="806"/>
      <c r="K2" s="806"/>
    </row>
    <row r="3" spans="1:10" ht="13.5">
      <c r="A3" s="208"/>
      <c r="B3" s="208"/>
      <c r="C3" s="208"/>
      <c r="D3" s="208"/>
      <c r="E3" s="208"/>
      <c r="F3" s="208"/>
      <c r="G3" s="208"/>
      <c r="H3" s="208"/>
      <c r="I3" s="293"/>
      <c r="J3" s="293"/>
    </row>
    <row r="4" spans="1:10" ht="15">
      <c r="A4" s="805" t="s">
        <v>508</v>
      </c>
      <c r="B4" s="805"/>
      <c r="C4" s="805"/>
      <c r="D4" s="805"/>
      <c r="E4" s="805"/>
      <c r="F4" s="805"/>
      <c r="G4" s="805"/>
      <c r="H4" s="805"/>
      <c r="I4" s="318"/>
      <c r="J4" s="318"/>
    </row>
    <row r="5" spans="1:14" ht="13.5">
      <c r="A5" s="750" t="s">
        <v>780</v>
      </c>
      <c r="B5" s="750"/>
      <c r="C5" s="209"/>
      <c r="D5" s="209"/>
      <c r="E5" s="209"/>
      <c r="F5" s="209"/>
      <c r="G5" s="209"/>
      <c r="H5" s="208"/>
      <c r="I5" s="293"/>
      <c r="J5" s="293"/>
      <c r="L5" s="924" t="s">
        <v>889</v>
      </c>
      <c r="M5" s="924"/>
      <c r="N5" s="924"/>
    </row>
    <row r="6" spans="1:14" ht="28.5" customHeight="1">
      <c r="A6" s="901" t="s">
        <v>2</v>
      </c>
      <c r="B6" s="901" t="s">
        <v>33</v>
      </c>
      <c r="C6" s="738" t="s">
        <v>392</v>
      </c>
      <c r="D6" s="719" t="s">
        <v>442</v>
      </c>
      <c r="E6" s="719"/>
      <c r="F6" s="719"/>
      <c r="G6" s="719"/>
      <c r="H6" s="720"/>
      <c r="I6" s="923" t="s">
        <v>534</v>
      </c>
      <c r="J6" s="923" t="s">
        <v>535</v>
      </c>
      <c r="K6" s="903" t="s">
        <v>488</v>
      </c>
      <c r="L6" s="903"/>
      <c r="M6" s="903"/>
      <c r="N6" s="903"/>
    </row>
    <row r="7" spans="1:14" ht="39" customHeight="1">
      <c r="A7" s="902"/>
      <c r="B7" s="902"/>
      <c r="C7" s="738"/>
      <c r="D7" s="5" t="s">
        <v>441</v>
      </c>
      <c r="E7" s="5" t="s">
        <v>393</v>
      </c>
      <c r="F7" s="68" t="s">
        <v>394</v>
      </c>
      <c r="G7" s="5" t="s">
        <v>395</v>
      </c>
      <c r="H7" s="5" t="s">
        <v>43</v>
      </c>
      <c r="I7" s="923"/>
      <c r="J7" s="923"/>
      <c r="K7" s="240" t="s">
        <v>396</v>
      </c>
      <c r="L7" s="26" t="s">
        <v>489</v>
      </c>
      <c r="M7" s="5" t="s">
        <v>397</v>
      </c>
      <c r="N7" s="26" t="s">
        <v>398</v>
      </c>
    </row>
    <row r="8" spans="1:14" ht="13.5">
      <c r="A8" s="211" t="s">
        <v>253</v>
      </c>
      <c r="B8" s="211" t="s">
        <v>254</v>
      </c>
      <c r="C8" s="211" t="s">
        <v>255</v>
      </c>
      <c r="D8" s="211" t="s">
        <v>256</v>
      </c>
      <c r="E8" s="211" t="s">
        <v>257</v>
      </c>
      <c r="F8" s="211" t="s">
        <v>258</v>
      </c>
      <c r="G8" s="211" t="s">
        <v>259</v>
      </c>
      <c r="H8" s="211" t="s">
        <v>260</v>
      </c>
      <c r="I8" s="319" t="s">
        <v>279</v>
      </c>
      <c r="J8" s="319" t="s">
        <v>280</v>
      </c>
      <c r="K8" s="211" t="s">
        <v>281</v>
      </c>
      <c r="L8" s="211" t="s">
        <v>308</v>
      </c>
      <c r="M8" s="211" t="s">
        <v>309</v>
      </c>
      <c r="N8" s="211" t="s">
        <v>310</v>
      </c>
    </row>
    <row r="9" spans="1:14" ht="13.5">
      <c r="A9" s="299">
        <v>1</v>
      </c>
      <c r="B9" s="382" t="s">
        <v>746</v>
      </c>
      <c r="C9" s="383">
        <v>130.5</v>
      </c>
      <c r="D9" s="384"/>
      <c r="E9" s="385">
        <v>43.5</v>
      </c>
      <c r="F9" s="384">
        <v>34</v>
      </c>
      <c r="G9" s="386">
        <v>87</v>
      </c>
      <c r="H9" s="385">
        <v>29</v>
      </c>
      <c r="I9" s="387">
        <v>288</v>
      </c>
      <c r="J9" s="387">
        <v>288</v>
      </c>
      <c r="K9" s="387">
        <v>288</v>
      </c>
      <c r="L9" s="387">
        <v>288</v>
      </c>
      <c r="M9" s="387">
        <v>288</v>
      </c>
      <c r="N9" s="387">
        <v>288</v>
      </c>
    </row>
    <row r="10" spans="1:14" ht="13.5">
      <c r="A10" s="299">
        <v>2</v>
      </c>
      <c r="B10" s="382" t="s">
        <v>747</v>
      </c>
      <c r="C10" s="383">
        <v>53.550000000000004</v>
      </c>
      <c r="D10" s="384"/>
      <c r="E10" s="385">
        <v>17.849999999999998</v>
      </c>
      <c r="F10" s="384"/>
      <c r="G10" s="388">
        <v>35.699999999999996</v>
      </c>
      <c r="H10" s="385">
        <v>11.900000000000006</v>
      </c>
      <c r="I10" s="387">
        <v>107</v>
      </c>
      <c r="J10" s="387">
        <v>107</v>
      </c>
      <c r="K10" s="387">
        <v>107</v>
      </c>
      <c r="L10" s="387">
        <v>107</v>
      </c>
      <c r="M10" s="387">
        <v>107</v>
      </c>
      <c r="N10" s="387">
        <v>107</v>
      </c>
    </row>
    <row r="11" spans="1:14" ht="13.5">
      <c r="A11" s="299">
        <v>3</v>
      </c>
      <c r="B11" s="382" t="s">
        <v>748</v>
      </c>
      <c r="C11" s="383">
        <v>82.35000000000001</v>
      </c>
      <c r="D11" s="384"/>
      <c r="E11" s="385">
        <v>27.45</v>
      </c>
      <c r="F11" s="384"/>
      <c r="G11" s="388">
        <v>54.9</v>
      </c>
      <c r="H11" s="385">
        <v>18.299999999999983</v>
      </c>
      <c r="I11" s="387">
        <v>169</v>
      </c>
      <c r="J11" s="387">
        <v>169</v>
      </c>
      <c r="K11" s="387">
        <v>169</v>
      </c>
      <c r="L11" s="387">
        <v>169</v>
      </c>
      <c r="M11" s="387">
        <v>169</v>
      </c>
      <c r="N11" s="387">
        <v>169</v>
      </c>
    </row>
    <row r="12" spans="1:14" ht="13.5">
      <c r="A12" s="299">
        <v>4</v>
      </c>
      <c r="B12" s="382" t="s">
        <v>749</v>
      </c>
      <c r="C12" s="383">
        <v>40.050000000000004</v>
      </c>
      <c r="D12" s="384"/>
      <c r="E12" s="385">
        <v>13.35</v>
      </c>
      <c r="F12" s="384"/>
      <c r="G12" s="388">
        <v>26.7</v>
      </c>
      <c r="H12" s="385">
        <v>8.899999999999991</v>
      </c>
      <c r="I12" s="387">
        <v>91</v>
      </c>
      <c r="J12" s="387">
        <v>91</v>
      </c>
      <c r="K12" s="387">
        <v>91</v>
      </c>
      <c r="L12" s="387">
        <v>91</v>
      </c>
      <c r="M12" s="387">
        <v>91</v>
      </c>
      <c r="N12" s="387">
        <v>91</v>
      </c>
    </row>
    <row r="13" spans="1:14" ht="13.5">
      <c r="A13" s="299">
        <v>5</v>
      </c>
      <c r="B13" s="382" t="s">
        <v>750</v>
      </c>
      <c r="C13" s="383">
        <v>100.8</v>
      </c>
      <c r="D13" s="384"/>
      <c r="E13" s="385">
        <v>33.6</v>
      </c>
      <c r="F13" s="384"/>
      <c r="G13" s="383">
        <v>67.2</v>
      </c>
      <c r="H13" s="385">
        <v>22.399999999999977</v>
      </c>
      <c r="I13" s="387">
        <v>203</v>
      </c>
      <c r="J13" s="387">
        <v>203</v>
      </c>
      <c r="K13" s="387">
        <v>203</v>
      </c>
      <c r="L13" s="387">
        <v>203</v>
      </c>
      <c r="M13" s="387">
        <v>203</v>
      </c>
      <c r="N13" s="387">
        <v>203</v>
      </c>
    </row>
    <row r="14" spans="1:14" ht="13.5">
      <c r="A14" s="299">
        <v>6</v>
      </c>
      <c r="B14" s="382" t="s">
        <v>751</v>
      </c>
      <c r="C14" s="383">
        <v>102.60000000000001</v>
      </c>
      <c r="D14" s="384"/>
      <c r="E14" s="385">
        <v>34.199999999999996</v>
      </c>
      <c r="F14" s="384"/>
      <c r="G14" s="385">
        <v>68.39999999999999</v>
      </c>
      <c r="H14" s="385">
        <v>22.80000000000001</v>
      </c>
      <c r="I14" s="387">
        <v>272</v>
      </c>
      <c r="J14" s="387">
        <v>272</v>
      </c>
      <c r="K14" s="387">
        <v>272</v>
      </c>
      <c r="L14" s="387">
        <v>272</v>
      </c>
      <c r="M14" s="387">
        <v>272</v>
      </c>
      <c r="N14" s="387">
        <v>272</v>
      </c>
    </row>
    <row r="15" spans="1:14" ht="13.5">
      <c r="A15" s="299">
        <v>7</v>
      </c>
      <c r="B15" s="382" t="s">
        <v>752</v>
      </c>
      <c r="C15" s="383">
        <v>59.85</v>
      </c>
      <c r="D15" s="384"/>
      <c r="E15" s="385">
        <v>19.95</v>
      </c>
      <c r="F15" s="384"/>
      <c r="G15" s="385">
        <v>39.9</v>
      </c>
      <c r="H15" s="385">
        <v>13.300000000000011</v>
      </c>
      <c r="I15" s="387">
        <v>133</v>
      </c>
      <c r="J15" s="387">
        <v>133</v>
      </c>
      <c r="K15" s="387">
        <v>133</v>
      </c>
      <c r="L15" s="387">
        <v>133</v>
      </c>
      <c r="M15" s="387">
        <v>133</v>
      </c>
      <c r="N15" s="387">
        <v>133</v>
      </c>
    </row>
    <row r="16" spans="1:14" ht="13.5">
      <c r="A16" s="299">
        <v>8</v>
      </c>
      <c r="B16" s="382" t="s">
        <v>753</v>
      </c>
      <c r="C16" s="383">
        <v>84.15</v>
      </c>
      <c r="D16" s="384"/>
      <c r="E16" s="385">
        <v>28.05</v>
      </c>
      <c r="F16" s="384"/>
      <c r="G16" s="385">
        <v>56.1</v>
      </c>
      <c r="H16" s="385">
        <v>18.69999999999999</v>
      </c>
      <c r="I16" s="387">
        <v>182</v>
      </c>
      <c r="J16" s="387">
        <v>182</v>
      </c>
      <c r="K16" s="387">
        <v>182</v>
      </c>
      <c r="L16" s="387">
        <v>182</v>
      </c>
      <c r="M16" s="387">
        <v>182</v>
      </c>
      <c r="N16" s="387">
        <v>182</v>
      </c>
    </row>
    <row r="17" spans="1:14" ht="13.5">
      <c r="A17" s="299">
        <v>9</v>
      </c>
      <c r="B17" s="389" t="s">
        <v>754</v>
      </c>
      <c r="C17" s="390">
        <v>92.25</v>
      </c>
      <c r="D17" s="391"/>
      <c r="E17" s="390">
        <v>30.75</v>
      </c>
      <c r="F17" s="391"/>
      <c r="G17" s="390">
        <v>61.5</v>
      </c>
      <c r="H17" s="390">
        <v>20.5</v>
      </c>
      <c r="I17" s="387">
        <v>202</v>
      </c>
      <c r="J17" s="387">
        <v>202</v>
      </c>
      <c r="K17" s="387">
        <v>202</v>
      </c>
      <c r="L17" s="387">
        <v>202</v>
      </c>
      <c r="M17" s="387">
        <v>202</v>
      </c>
      <c r="N17" s="387">
        <v>202</v>
      </c>
    </row>
    <row r="18" spans="1:14" ht="13.5">
      <c r="A18" s="299">
        <v>10</v>
      </c>
      <c r="B18" s="389" t="s">
        <v>755</v>
      </c>
      <c r="C18" s="390">
        <v>74.25</v>
      </c>
      <c r="D18" s="391"/>
      <c r="E18" s="390">
        <v>24.75</v>
      </c>
      <c r="F18" s="391"/>
      <c r="G18" s="390">
        <v>49.5</v>
      </c>
      <c r="H18" s="390">
        <v>16.5</v>
      </c>
      <c r="I18" s="387">
        <v>150</v>
      </c>
      <c r="J18" s="387">
        <v>150</v>
      </c>
      <c r="K18" s="387">
        <v>150</v>
      </c>
      <c r="L18" s="387">
        <v>150</v>
      </c>
      <c r="M18" s="387">
        <v>150</v>
      </c>
      <c r="N18" s="387">
        <v>150</v>
      </c>
    </row>
    <row r="19" spans="1:14" ht="13.5">
      <c r="A19" s="299">
        <v>11</v>
      </c>
      <c r="B19" s="389" t="s">
        <v>756</v>
      </c>
      <c r="C19" s="390">
        <v>106.65</v>
      </c>
      <c r="D19" s="391"/>
      <c r="E19" s="390">
        <v>35.55</v>
      </c>
      <c r="F19" s="391"/>
      <c r="G19" s="390">
        <v>71.1</v>
      </c>
      <c r="H19" s="390">
        <v>23.700000000000017</v>
      </c>
      <c r="I19" s="387">
        <v>230</v>
      </c>
      <c r="J19" s="387">
        <v>230</v>
      </c>
      <c r="K19" s="387">
        <v>230</v>
      </c>
      <c r="L19" s="387">
        <v>230</v>
      </c>
      <c r="M19" s="387">
        <v>230</v>
      </c>
      <c r="N19" s="387">
        <v>230</v>
      </c>
    </row>
    <row r="20" spans="1:14" ht="12.75">
      <c r="A20" s="29" t="s">
        <v>15</v>
      </c>
      <c r="B20" s="9"/>
      <c r="C20" s="392">
        <f>SUM(C9:C19)</f>
        <v>927</v>
      </c>
      <c r="D20" s="29"/>
      <c r="E20" s="392">
        <f>SUM(E9:E19)</f>
        <v>309</v>
      </c>
      <c r="F20" s="29">
        <f>SUM(F9:F19)</f>
        <v>34</v>
      </c>
      <c r="G20" s="29">
        <f>SUM(G9:G19)</f>
        <v>618</v>
      </c>
      <c r="H20" s="392">
        <f>SUM(H9:H19)</f>
        <v>205.99999999999997</v>
      </c>
      <c r="I20" s="354">
        <v>2027</v>
      </c>
      <c r="J20" s="354">
        <v>2027</v>
      </c>
      <c r="K20" s="354">
        <v>2027</v>
      </c>
      <c r="L20" s="354">
        <v>2027</v>
      </c>
      <c r="M20" s="354">
        <v>2027</v>
      </c>
      <c r="N20" s="354">
        <v>2027</v>
      </c>
    </row>
    <row r="21" spans="9:10" ht="12">
      <c r="I21" s="393"/>
      <c r="J21" s="393"/>
    </row>
    <row r="22" spans="9:10" ht="12">
      <c r="I22" s="610"/>
      <c r="J22" s="610"/>
    </row>
    <row r="23" spans="9:10" ht="12">
      <c r="I23" s="610"/>
      <c r="J23" s="610"/>
    </row>
    <row r="24" spans="9:10" ht="12">
      <c r="I24" s="610"/>
      <c r="J24" s="610"/>
    </row>
    <row r="25" spans="9:10" ht="12">
      <c r="I25" s="394"/>
      <c r="J25" s="394"/>
    </row>
    <row r="26" spans="1:12" ht="12.75" customHeight="1">
      <c r="A26" s="214"/>
      <c r="B26" s="214"/>
      <c r="C26" s="214"/>
      <c r="D26" s="214"/>
      <c r="H26" s="228"/>
      <c r="I26" s="394"/>
      <c r="J26" s="394"/>
      <c r="K26" s="228"/>
      <c r="L26" s="228"/>
    </row>
    <row r="27" spans="1:12" ht="12.75" customHeight="1">
      <c r="A27" s="214"/>
      <c r="B27" s="214"/>
      <c r="C27" s="214"/>
      <c r="D27" s="214"/>
      <c r="H27" s="228"/>
      <c r="I27" s="228"/>
      <c r="J27" s="228"/>
      <c r="K27" s="228"/>
      <c r="L27" s="228"/>
    </row>
    <row r="28" spans="1:14" ht="12.75" customHeight="1">
      <c r="A28" s="214"/>
      <c r="B28" s="214"/>
      <c r="C28" s="214"/>
      <c r="D28" s="214"/>
      <c r="H28" s="228"/>
      <c r="I28" s="228"/>
      <c r="J28" s="757" t="s">
        <v>758</v>
      </c>
      <c r="K28" s="757"/>
      <c r="L28" s="757"/>
      <c r="M28" s="757"/>
      <c r="N28" s="757"/>
    </row>
    <row r="29" spans="1:14" ht="13.5">
      <c r="A29" s="214" t="s">
        <v>11</v>
      </c>
      <c r="C29" s="214"/>
      <c r="D29" s="214"/>
      <c r="H29" s="228"/>
      <c r="I29" s="228"/>
      <c r="J29" s="757" t="s">
        <v>759</v>
      </c>
      <c r="K29" s="757"/>
      <c r="L29" s="757"/>
      <c r="M29" s="757"/>
      <c r="N29" s="757"/>
    </row>
  </sheetData>
  <sheetProtection/>
  <mergeCells count="14">
    <mergeCell ref="A1:K1"/>
    <mergeCell ref="A2:K2"/>
    <mergeCell ref="A4:H4"/>
    <mergeCell ref="A6:A7"/>
    <mergeCell ref="B6:B7"/>
    <mergeCell ref="K6:N6"/>
    <mergeCell ref="L5:N5"/>
    <mergeCell ref="I6:I7"/>
    <mergeCell ref="J6:J7"/>
    <mergeCell ref="J28:N28"/>
    <mergeCell ref="J29:N29"/>
    <mergeCell ref="D6:H6"/>
    <mergeCell ref="A5:B5"/>
    <mergeCell ref="C6:C7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85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view="pageBreakPreview" zoomScale="120" zoomScaleSheetLayoutView="120" zoomScalePageLayoutView="0" workbookViewId="0" topLeftCell="A1">
      <selection activeCell="C38" sqref="C38"/>
    </sheetView>
  </sheetViews>
  <sheetFormatPr defaultColWidth="9.140625" defaultRowHeight="12.75"/>
  <cols>
    <col min="1" max="1" width="8.28125" style="0" customWidth="1"/>
    <col min="2" max="2" width="23.57421875" style="0" customWidth="1"/>
    <col min="3" max="3" width="16.7109375" style="0" customWidth="1"/>
    <col min="4" max="4" width="12.57421875" style="0" customWidth="1"/>
    <col min="5" max="5" width="13.00390625" style="0" customWidth="1"/>
    <col min="6" max="6" width="14.7109375" style="0" customWidth="1"/>
    <col min="7" max="7" width="13.57421875" style="0" customWidth="1"/>
    <col min="8" max="8" width="15.57421875" style="0" customWidth="1"/>
  </cols>
  <sheetData>
    <row r="1" spans="1:8" ht="15">
      <c r="A1" s="805" t="s">
        <v>0</v>
      </c>
      <c r="B1" s="805"/>
      <c r="C1" s="805"/>
      <c r="D1" s="805"/>
      <c r="E1" s="805"/>
      <c r="F1" s="805"/>
      <c r="G1" s="805"/>
      <c r="H1" s="247" t="s">
        <v>511</v>
      </c>
    </row>
    <row r="2" spans="1:7" ht="20.25">
      <c r="A2" s="806" t="s">
        <v>790</v>
      </c>
      <c r="B2" s="806"/>
      <c r="C2" s="806"/>
      <c r="D2" s="806"/>
      <c r="E2" s="806"/>
      <c r="F2" s="806"/>
      <c r="G2" s="806"/>
    </row>
    <row r="3" spans="1:7" ht="13.5">
      <c r="A3" s="208"/>
      <c r="B3" s="208"/>
      <c r="C3" s="208"/>
      <c r="D3" s="208"/>
      <c r="E3" s="208"/>
      <c r="F3" s="208"/>
      <c r="G3" s="208"/>
    </row>
    <row r="4" spans="1:7" ht="15">
      <c r="A4" s="805" t="s">
        <v>510</v>
      </c>
      <c r="B4" s="805"/>
      <c r="C4" s="805"/>
      <c r="D4" s="805"/>
      <c r="E4" s="805"/>
      <c r="F4" s="805"/>
      <c r="G4" s="805"/>
    </row>
    <row r="5" spans="1:8" ht="13.5">
      <c r="A5" s="750" t="s">
        <v>780</v>
      </c>
      <c r="B5" s="750"/>
      <c r="C5" s="209"/>
      <c r="D5" s="209"/>
      <c r="E5" s="209"/>
      <c r="F5" s="209"/>
      <c r="G5" s="925" t="s">
        <v>889</v>
      </c>
      <c r="H5" s="925"/>
    </row>
    <row r="6" spans="1:8" ht="21.75" customHeight="1">
      <c r="A6" s="901" t="s">
        <v>2</v>
      </c>
      <c r="B6" s="901" t="s">
        <v>490</v>
      </c>
      <c r="C6" s="738" t="s">
        <v>33</v>
      </c>
      <c r="D6" s="738" t="s">
        <v>495</v>
      </c>
      <c r="E6" s="738"/>
      <c r="F6" s="719" t="s">
        <v>496</v>
      </c>
      <c r="G6" s="719"/>
      <c r="H6" s="901" t="s">
        <v>219</v>
      </c>
    </row>
    <row r="7" spans="1:8" ht="25.5" customHeight="1">
      <c r="A7" s="902"/>
      <c r="B7" s="902"/>
      <c r="C7" s="738"/>
      <c r="D7" s="5" t="s">
        <v>491</v>
      </c>
      <c r="E7" s="5" t="s">
        <v>492</v>
      </c>
      <c r="F7" s="68" t="s">
        <v>493</v>
      </c>
      <c r="G7" s="5" t="s">
        <v>494</v>
      </c>
      <c r="H7" s="902"/>
    </row>
    <row r="8" spans="1:8" ht="13.5">
      <c r="A8" s="211" t="s">
        <v>253</v>
      </c>
      <c r="B8" s="211" t="s">
        <v>254</v>
      </c>
      <c r="C8" s="211" t="s">
        <v>255</v>
      </c>
      <c r="D8" s="211" t="s">
        <v>256</v>
      </c>
      <c r="E8" s="211" t="s">
        <v>257</v>
      </c>
      <c r="F8" s="211" t="s">
        <v>258</v>
      </c>
      <c r="G8" s="211" t="s">
        <v>259</v>
      </c>
      <c r="H8" s="211">
        <v>8</v>
      </c>
    </row>
    <row r="9" spans="1:8" ht="13.5">
      <c r="A9" s="299">
        <v>1</v>
      </c>
      <c r="B9" s="8" t="s">
        <v>768</v>
      </c>
      <c r="C9" s="9" t="s">
        <v>746</v>
      </c>
      <c r="D9" s="499">
        <v>0</v>
      </c>
      <c r="E9" s="499">
        <v>0</v>
      </c>
      <c r="F9" s="499">
        <v>0</v>
      </c>
      <c r="G9" s="499">
        <v>0</v>
      </c>
      <c r="H9" s="499">
        <v>0</v>
      </c>
    </row>
    <row r="10" spans="1:8" ht="13.5">
      <c r="A10" s="299">
        <v>2</v>
      </c>
      <c r="B10" s="8" t="s">
        <v>768</v>
      </c>
      <c r="C10" s="9" t="s">
        <v>747</v>
      </c>
      <c r="D10" s="499">
        <v>0</v>
      </c>
      <c r="E10" s="499">
        <v>0</v>
      </c>
      <c r="F10" s="499">
        <v>0</v>
      </c>
      <c r="G10" s="499">
        <v>0</v>
      </c>
      <c r="H10" s="499">
        <v>0</v>
      </c>
    </row>
    <row r="11" spans="1:8" ht="13.5">
      <c r="A11" s="299">
        <v>3</v>
      </c>
      <c r="B11" s="8" t="s">
        <v>768</v>
      </c>
      <c r="C11" s="9" t="s">
        <v>748</v>
      </c>
      <c r="D11" s="499">
        <v>0</v>
      </c>
      <c r="E11" s="499">
        <v>0</v>
      </c>
      <c r="F11" s="499">
        <v>0</v>
      </c>
      <c r="G11" s="499">
        <v>0</v>
      </c>
      <c r="H11" s="499">
        <v>0</v>
      </c>
    </row>
    <row r="12" spans="1:8" ht="13.5">
      <c r="A12" s="299">
        <v>4</v>
      </c>
      <c r="B12" s="8" t="s">
        <v>768</v>
      </c>
      <c r="C12" s="9" t="s">
        <v>749</v>
      </c>
      <c r="D12" s="499">
        <v>0</v>
      </c>
      <c r="E12" s="499">
        <v>0</v>
      </c>
      <c r="F12" s="499">
        <v>0</v>
      </c>
      <c r="G12" s="499">
        <v>0</v>
      </c>
      <c r="H12" s="499">
        <v>0</v>
      </c>
    </row>
    <row r="13" spans="1:8" ht="13.5">
      <c r="A13" s="299">
        <v>5</v>
      </c>
      <c r="B13" s="8" t="s">
        <v>768</v>
      </c>
      <c r="C13" s="9" t="s">
        <v>750</v>
      </c>
      <c r="D13" s="499">
        <v>0</v>
      </c>
      <c r="E13" s="499">
        <v>0</v>
      </c>
      <c r="F13" s="499">
        <v>0</v>
      </c>
      <c r="G13" s="499">
        <v>0</v>
      </c>
      <c r="H13" s="499">
        <v>0</v>
      </c>
    </row>
    <row r="14" spans="1:8" ht="13.5">
      <c r="A14" s="299">
        <v>6</v>
      </c>
      <c r="B14" s="8" t="s">
        <v>768</v>
      </c>
      <c r="C14" s="9" t="s">
        <v>751</v>
      </c>
      <c r="D14" s="499">
        <v>0</v>
      </c>
      <c r="E14" s="499">
        <v>0</v>
      </c>
      <c r="F14" s="499">
        <v>0</v>
      </c>
      <c r="G14" s="499">
        <v>0</v>
      </c>
      <c r="H14" s="499">
        <v>0</v>
      </c>
    </row>
    <row r="15" spans="1:8" ht="13.5">
      <c r="A15" s="299">
        <v>7</v>
      </c>
      <c r="B15" s="8" t="s">
        <v>768</v>
      </c>
      <c r="C15" s="9" t="s">
        <v>752</v>
      </c>
      <c r="D15" s="499">
        <v>0</v>
      </c>
      <c r="E15" s="499">
        <v>0</v>
      </c>
      <c r="F15" s="499">
        <v>0</v>
      </c>
      <c r="G15" s="499">
        <v>0</v>
      </c>
      <c r="H15" s="499">
        <v>0</v>
      </c>
    </row>
    <row r="16" spans="1:8" ht="13.5">
      <c r="A16" s="299">
        <v>8</v>
      </c>
      <c r="B16" s="8" t="s">
        <v>768</v>
      </c>
      <c r="C16" s="9" t="s">
        <v>753</v>
      </c>
      <c r="D16" s="499">
        <v>0</v>
      </c>
      <c r="E16" s="499">
        <v>0</v>
      </c>
      <c r="F16" s="499">
        <v>0</v>
      </c>
      <c r="G16" s="499">
        <v>0</v>
      </c>
      <c r="H16" s="499">
        <v>0</v>
      </c>
    </row>
    <row r="17" spans="1:8" ht="13.5">
      <c r="A17" s="299">
        <v>9</v>
      </c>
      <c r="B17" s="8" t="s">
        <v>768</v>
      </c>
      <c r="C17" s="9" t="s">
        <v>754</v>
      </c>
      <c r="D17" s="499">
        <v>0</v>
      </c>
      <c r="E17" s="499">
        <v>0</v>
      </c>
      <c r="F17" s="499">
        <v>0</v>
      </c>
      <c r="G17" s="499">
        <v>0</v>
      </c>
      <c r="H17" s="499">
        <v>0</v>
      </c>
    </row>
    <row r="18" spans="1:8" ht="13.5">
      <c r="A18" s="299">
        <v>10</v>
      </c>
      <c r="B18" s="8" t="s">
        <v>768</v>
      </c>
      <c r="C18" s="9" t="s">
        <v>755</v>
      </c>
      <c r="D18" s="499">
        <v>0</v>
      </c>
      <c r="E18" s="499">
        <v>0</v>
      </c>
      <c r="F18" s="499">
        <v>0</v>
      </c>
      <c r="G18" s="499">
        <v>0</v>
      </c>
      <c r="H18" s="499">
        <v>0</v>
      </c>
    </row>
    <row r="19" spans="1:8" ht="13.5">
      <c r="A19" s="299">
        <v>11</v>
      </c>
      <c r="B19" s="8" t="s">
        <v>768</v>
      </c>
      <c r="C19" s="9" t="s">
        <v>756</v>
      </c>
      <c r="D19" s="499">
        <v>0</v>
      </c>
      <c r="E19" s="499">
        <v>0</v>
      </c>
      <c r="F19" s="499">
        <v>0</v>
      </c>
      <c r="G19" s="499">
        <v>0</v>
      </c>
      <c r="H19" s="499">
        <v>0</v>
      </c>
    </row>
    <row r="20" spans="1:8" ht="12.75">
      <c r="A20" s="29" t="s">
        <v>15</v>
      </c>
      <c r="B20" s="9"/>
      <c r="C20" s="9"/>
      <c r="D20" s="9"/>
      <c r="E20" s="9"/>
      <c r="F20" s="9"/>
      <c r="G20" s="9"/>
      <c r="H20" s="9"/>
    </row>
    <row r="26" spans="1:8" ht="12.75" customHeight="1">
      <c r="A26" s="214"/>
      <c r="B26" s="214"/>
      <c r="C26" s="214"/>
      <c r="D26" s="214"/>
      <c r="F26" s="228"/>
      <c r="G26" s="228"/>
      <c r="H26" s="228"/>
    </row>
    <row r="27" spans="1:8" ht="12.75" customHeight="1">
      <c r="A27" s="214"/>
      <c r="B27" s="214"/>
      <c r="C27" s="214"/>
      <c r="D27" s="214"/>
      <c r="F27" s="228"/>
      <c r="G27" s="228"/>
      <c r="H27" s="228"/>
    </row>
    <row r="28" spans="1:8" ht="12.75" customHeight="1">
      <c r="A28" s="214"/>
      <c r="B28" s="214"/>
      <c r="C28" s="214"/>
      <c r="D28" s="214"/>
      <c r="E28" s="757" t="s">
        <v>758</v>
      </c>
      <c r="F28" s="757"/>
      <c r="G28" s="757"/>
      <c r="H28" s="757"/>
    </row>
    <row r="29" spans="1:8" ht="13.5">
      <c r="A29" s="214" t="s">
        <v>11</v>
      </c>
      <c r="C29" s="214"/>
      <c r="D29" s="214"/>
      <c r="E29" s="757" t="s">
        <v>759</v>
      </c>
      <c r="F29" s="757"/>
      <c r="G29" s="757"/>
      <c r="H29" s="757"/>
    </row>
  </sheetData>
  <sheetProtection/>
  <mergeCells count="13">
    <mergeCell ref="C6:C7"/>
    <mergeCell ref="F6:G6"/>
    <mergeCell ref="D6:E6"/>
    <mergeCell ref="E28:H28"/>
    <mergeCell ref="E29:H29"/>
    <mergeCell ref="H6:H7"/>
    <mergeCell ref="A5:B5"/>
    <mergeCell ref="A1:G1"/>
    <mergeCell ref="A2:G2"/>
    <mergeCell ref="A4:G4"/>
    <mergeCell ref="A6:A7"/>
    <mergeCell ref="B6:B7"/>
    <mergeCell ref="G5:H5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9"/>
  <sheetViews>
    <sheetView view="pageBreakPreview" zoomScale="84" zoomScaleSheetLayoutView="84" zoomScalePageLayoutView="0" workbookViewId="0" topLeftCell="A1">
      <selection activeCell="C38" sqref="C38"/>
    </sheetView>
  </sheetViews>
  <sheetFormatPr defaultColWidth="9.140625" defaultRowHeight="12.75"/>
  <cols>
    <col min="1" max="1" width="6.421875" style="0" customWidth="1"/>
    <col min="2" max="2" width="15.421875" style="0" customWidth="1"/>
    <col min="3" max="3" width="15.28125" style="0" customWidth="1"/>
    <col min="4" max="5" width="15.421875" style="0" customWidth="1"/>
    <col min="6" max="9" width="15.7109375" style="0" customWidth="1"/>
    <col min="10" max="10" width="15.421875" style="0" customWidth="1"/>
    <col min="11" max="11" width="20.00390625" style="0" customWidth="1"/>
    <col min="12" max="12" width="14.28125" style="0" customWidth="1"/>
  </cols>
  <sheetData>
    <row r="1" spans="1:12" ht="15">
      <c r="A1" s="805" t="s">
        <v>0</v>
      </c>
      <c r="B1" s="805"/>
      <c r="C1" s="805"/>
      <c r="D1" s="805"/>
      <c r="E1" s="805"/>
      <c r="F1" s="805"/>
      <c r="G1" s="805"/>
      <c r="H1" s="805"/>
      <c r="I1" s="805"/>
      <c r="J1" s="805"/>
      <c r="K1" s="805"/>
      <c r="L1" s="247" t="s">
        <v>513</v>
      </c>
    </row>
    <row r="2" spans="1:11" ht="20.25">
      <c r="A2" s="806" t="s">
        <v>790</v>
      </c>
      <c r="B2" s="806"/>
      <c r="C2" s="806"/>
      <c r="D2" s="806"/>
      <c r="E2" s="806"/>
      <c r="F2" s="806"/>
      <c r="G2" s="806"/>
      <c r="H2" s="806"/>
      <c r="I2" s="806"/>
      <c r="J2" s="806"/>
      <c r="K2" s="806"/>
    </row>
    <row r="3" spans="1:11" ht="13.5">
      <c r="A3" s="208"/>
      <c r="B3" s="208"/>
      <c r="C3" s="208"/>
      <c r="D3" s="208"/>
      <c r="E3" s="208"/>
      <c r="F3" s="208"/>
      <c r="G3" s="208"/>
      <c r="H3" s="208"/>
      <c r="I3" s="208"/>
      <c r="J3" s="208"/>
      <c r="K3" s="208"/>
    </row>
    <row r="4" spans="1:11" ht="15">
      <c r="A4" s="805" t="s">
        <v>512</v>
      </c>
      <c r="B4" s="805"/>
      <c r="C4" s="805"/>
      <c r="D4" s="805"/>
      <c r="E4" s="805"/>
      <c r="F4" s="805"/>
      <c r="G4" s="805"/>
      <c r="H4" s="805"/>
      <c r="I4" s="805"/>
      <c r="J4" s="805"/>
      <c r="K4" s="805"/>
    </row>
    <row r="5" spans="1:12" ht="13.5">
      <c r="A5" s="750" t="s">
        <v>780</v>
      </c>
      <c r="B5" s="750"/>
      <c r="C5" s="209"/>
      <c r="D5" s="209"/>
      <c r="E5" s="209"/>
      <c r="F5" s="209"/>
      <c r="G5" s="209"/>
      <c r="H5" s="209"/>
      <c r="I5" s="209"/>
      <c r="J5" s="926" t="s">
        <v>889</v>
      </c>
      <c r="K5" s="926"/>
      <c r="L5" s="926"/>
    </row>
    <row r="6" spans="1:12" ht="21.75" customHeight="1">
      <c r="A6" s="901" t="s">
        <v>2</v>
      </c>
      <c r="B6" s="901" t="s">
        <v>33</v>
      </c>
      <c r="C6" s="718" t="s">
        <v>455</v>
      </c>
      <c r="D6" s="719"/>
      <c r="E6" s="720"/>
      <c r="F6" s="718" t="s">
        <v>461</v>
      </c>
      <c r="G6" s="719"/>
      <c r="H6" s="719"/>
      <c r="I6" s="720"/>
      <c r="J6" s="738" t="s">
        <v>463</v>
      </c>
      <c r="K6" s="738"/>
      <c r="L6" s="738"/>
    </row>
    <row r="7" spans="1:12" ht="29.25" customHeight="1">
      <c r="A7" s="902"/>
      <c r="B7" s="902"/>
      <c r="C7" s="240" t="s">
        <v>209</v>
      </c>
      <c r="D7" s="240" t="s">
        <v>457</v>
      </c>
      <c r="E7" s="240" t="s">
        <v>462</v>
      </c>
      <c r="F7" s="240" t="s">
        <v>209</v>
      </c>
      <c r="G7" s="240" t="s">
        <v>456</v>
      </c>
      <c r="H7" s="240" t="s">
        <v>458</v>
      </c>
      <c r="I7" s="240" t="s">
        <v>462</v>
      </c>
      <c r="J7" s="5" t="s">
        <v>459</v>
      </c>
      <c r="K7" s="5" t="s">
        <v>460</v>
      </c>
      <c r="L7" s="240" t="s">
        <v>462</v>
      </c>
    </row>
    <row r="8" spans="1:12" ht="13.5">
      <c r="A8" s="211" t="s">
        <v>253</v>
      </c>
      <c r="B8" s="211" t="s">
        <v>254</v>
      </c>
      <c r="C8" s="211" t="s">
        <v>255</v>
      </c>
      <c r="D8" s="211" t="s">
        <v>256</v>
      </c>
      <c r="E8" s="211" t="s">
        <v>257</v>
      </c>
      <c r="F8" s="211" t="s">
        <v>258</v>
      </c>
      <c r="G8" s="211" t="s">
        <v>259</v>
      </c>
      <c r="H8" s="211" t="s">
        <v>260</v>
      </c>
      <c r="I8" s="211" t="s">
        <v>279</v>
      </c>
      <c r="J8" s="211" t="s">
        <v>280</v>
      </c>
      <c r="K8" s="211" t="s">
        <v>281</v>
      </c>
      <c r="L8" s="211" t="s">
        <v>308</v>
      </c>
    </row>
    <row r="9" spans="1:12" ht="12">
      <c r="A9" s="18">
        <v>1</v>
      </c>
      <c r="B9" s="9" t="s">
        <v>746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</row>
    <row r="10" spans="1:12" ht="12">
      <c r="A10" s="18">
        <v>2</v>
      </c>
      <c r="B10" s="9" t="s">
        <v>747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</row>
    <row r="11" spans="1:12" ht="12">
      <c r="A11" s="18">
        <v>2</v>
      </c>
      <c r="B11" s="9" t="s">
        <v>748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</row>
    <row r="12" spans="1:12" ht="12">
      <c r="A12" s="18">
        <v>3</v>
      </c>
      <c r="B12" s="9" t="s">
        <v>749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</row>
    <row r="13" spans="1:12" ht="12">
      <c r="A13" s="18">
        <v>4</v>
      </c>
      <c r="B13" s="9" t="s">
        <v>750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</row>
    <row r="14" spans="1:12" ht="12">
      <c r="A14" s="18">
        <v>5</v>
      </c>
      <c r="B14" s="9" t="s">
        <v>751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</row>
    <row r="15" spans="1:12" ht="12">
      <c r="A15" s="18">
        <v>6</v>
      </c>
      <c r="B15" s="9" t="s">
        <v>752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</row>
    <row r="16" spans="1:12" ht="12">
      <c r="A16" s="18">
        <v>7</v>
      </c>
      <c r="B16" s="9" t="s">
        <v>753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</row>
    <row r="17" spans="1:12" ht="12">
      <c r="A17" s="18">
        <v>8</v>
      </c>
      <c r="B17" s="9" t="s">
        <v>754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</row>
    <row r="18" spans="1:14" ht="12">
      <c r="A18" s="18">
        <v>9</v>
      </c>
      <c r="B18" s="9" t="s">
        <v>755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N18" t="s">
        <v>10</v>
      </c>
    </row>
    <row r="19" spans="1:12" ht="12">
      <c r="A19" s="18">
        <v>10</v>
      </c>
      <c r="B19" s="9" t="s">
        <v>756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</row>
    <row r="20" spans="1:12" ht="12.75">
      <c r="A20" s="3" t="s">
        <v>15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</row>
    <row r="23" spans="1:11" ht="12.75" customHeight="1">
      <c r="A23" s="214"/>
      <c r="B23" s="214"/>
      <c r="C23" s="214"/>
      <c r="D23" s="214"/>
      <c r="E23" s="214"/>
      <c r="F23" s="214"/>
      <c r="K23" s="215"/>
    </row>
    <row r="24" spans="1:11" ht="12.75" customHeight="1">
      <c r="A24" s="214"/>
      <c r="B24" s="214"/>
      <c r="C24" s="214"/>
      <c r="D24" s="214"/>
      <c r="E24" s="214"/>
      <c r="F24" s="214"/>
      <c r="K24" s="215"/>
    </row>
    <row r="25" spans="1:11" ht="12.75" customHeight="1">
      <c r="A25" s="214"/>
      <c r="B25" s="214"/>
      <c r="C25" s="214"/>
      <c r="D25" s="214"/>
      <c r="E25" s="214"/>
      <c r="F25" s="214"/>
      <c r="K25" s="215"/>
    </row>
    <row r="26" spans="1:12" ht="12.75" customHeight="1">
      <c r="A26" s="214"/>
      <c r="B26" s="214"/>
      <c r="C26" s="214"/>
      <c r="D26" s="214"/>
      <c r="E26" s="214" t="s">
        <v>10</v>
      </c>
      <c r="F26" s="214"/>
      <c r="J26" s="228"/>
      <c r="K26" s="228"/>
      <c r="L26" s="228"/>
    </row>
    <row r="27" spans="1:12" ht="12.75" customHeight="1">
      <c r="A27" s="214"/>
      <c r="B27" s="214"/>
      <c r="C27" s="214"/>
      <c r="D27" s="214"/>
      <c r="E27" s="214"/>
      <c r="F27" s="214"/>
      <c r="J27" s="228"/>
      <c r="K27" s="228"/>
      <c r="L27" s="228"/>
    </row>
    <row r="28" spans="1:12" ht="13.5">
      <c r="A28" s="214" t="s">
        <v>11</v>
      </c>
      <c r="F28" s="214"/>
      <c r="I28" s="757" t="s">
        <v>758</v>
      </c>
      <c r="J28" s="757"/>
      <c r="K28" s="757"/>
      <c r="L28" s="757"/>
    </row>
    <row r="29" spans="9:12" ht="13.5">
      <c r="I29" s="757" t="s">
        <v>759</v>
      </c>
      <c r="J29" s="757"/>
      <c r="K29" s="757"/>
      <c r="L29" s="757"/>
    </row>
  </sheetData>
  <sheetProtection/>
  <mergeCells count="12">
    <mergeCell ref="A1:K1"/>
    <mergeCell ref="C6:E6"/>
    <mergeCell ref="F6:I6"/>
    <mergeCell ref="J6:L6"/>
    <mergeCell ref="A6:A7"/>
    <mergeCell ref="B6:B7"/>
    <mergeCell ref="A2:K2"/>
    <mergeCell ref="A5:B5"/>
    <mergeCell ref="A4:K4"/>
    <mergeCell ref="J5:L5"/>
    <mergeCell ref="I28:L28"/>
    <mergeCell ref="I29:L29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74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"/>
  <sheetViews>
    <sheetView view="pageBreakPreview" zoomScale="80" zoomScaleSheetLayoutView="80" zoomScalePageLayoutView="0" workbookViewId="0" topLeftCell="A1">
      <selection activeCell="C38" sqref="C38"/>
    </sheetView>
  </sheetViews>
  <sheetFormatPr defaultColWidth="9.140625" defaultRowHeight="12.75"/>
  <cols>
    <col min="1" max="1" width="7.7109375" style="0" customWidth="1"/>
    <col min="2" max="2" width="14.00390625" style="0" customWidth="1"/>
    <col min="3" max="4" width="12.7109375" style="0" customWidth="1"/>
    <col min="5" max="5" width="12.8515625" style="0" customWidth="1"/>
    <col min="6" max="6" width="13.28125" style="0" customWidth="1"/>
    <col min="7" max="7" width="13.7109375" style="0" customWidth="1"/>
    <col min="8" max="8" width="12.421875" style="0" customWidth="1"/>
    <col min="9" max="9" width="15.57421875" style="0" customWidth="1"/>
    <col min="10" max="10" width="12.421875" style="0" customWidth="1"/>
    <col min="11" max="11" width="14.28125" style="0" customWidth="1"/>
  </cols>
  <sheetData>
    <row r="1" spans="1:11" ht="15">
      <c r="A1" s="805" t="s">
        <v>0</v>
      </c>
      <c r="B1" s="805"/>
      <c r="C1" s="805"/>
      <c r="D1" s="805"/>
      <c r="E1" s="805"/>
      <c r="F1" s="805"/>
      <c r="G1" s="805"/>
      <c r="H1" s="805"/>
      <c r="I1" s="307"/>
      <c r="J1" s="307"/>
      <c r="K1" s="247" t="s">
        <v>515</v>
      </c>
    </row>
    <row r="2" spans="1:10" ht="20.25">
      <c r="A2" s="806" t="s">
        <v>681</v>
      </c>
      <c r="B2" s="806"/>
      <c r="C2" s="806"/>
      <c r="D2" s="806"/>
      <c r="E2" s="806"/>
      <c r="F2" s="806"/>
      <c r="G2" s="806"/>
      <c r="H2" s="806"/>
      <c r="I2" s="207"/>
      <c r="J2" s="207"/>
    </row>
    <row r="3" spans="1:10" ht="13.5">
      <c r="A3" s="208"/>
      <c r="B3" s="208"/>
      <c r="C3" s="208"/>
      <c r="D3" s="208"/>
      <c r="E3" s="208"/>
      <c r="F3" s="208"/>
      <c r="G3" s="208"/>
      <c r="H3" s="208"/>
      <c r="I3" s="208"/>
      <c r="J3" s="208"/>
    </row>
    <row r="4" spans="1:10" ht="15">
      <c r="A4" s="805" t="s">
        <v>514</v>
      </c>
      <c r="B4" s="805"/>
      <c r="C4" s="805"/>
      <c r="D4" s="805"/>
      <c r="E4" s="805"/>
      <c r="F4" s="805"/>
      <c r="G4" s="805"/>
      <c r="H4" s="805"/>
      <c r="I4" s="307"/>
      <c r="J4" s="307"/>
    </row>
    <row r="5" spans="1:11" ht="13.5">
      <c r="A5" s="750" t="s">
        <v>780</v>
      </c>
      <c r="B5" s="750"/>
      <c r="C5" s="209"/>
      <c r="D5" s="209"/>
      <c r="E5" s="209"/>
      <c r="F5" s="209"/>
      <c r="G5" s="926" t="s">
        <v>889</v>
      </c>
      <c r="H5" s="926"/>
      <c r="I5" s="926"/>
      <c r="J5" s="926"/>
      <c r="K5" s="926"/>
    </row>
    <row r="6" spans="1:11" ht="21.75" customHeight="1">
      <c r="A6" s="901" t="s">
        <v>2</v>
      </c>
      <c r="B6" s="901" t="s">
        <v>33</v>
      </c>
      <c r="C6" s="718" t="s">
        <v>473</v>
      </c>
      <c r="D6" s="719"/>
      <c r="E6" s="720"/>
      <c r="F6" s="718" t="s">
        <v>476</v>
      </c>
      <c r="G6" s="719"/>
      <c r="H6" s="720"/>
      <c r="I6" s="811" t="s">
        <v>642</v>
      </c>
      <c r="J6" s="811" t="s">
        <v>641</v>
      </c>
      <c r="K6" s="811" t="s">
        <v>74</v>
      </c>
    </row>
    <row r="7" spans="1:11" ht="29.25" customHeight="1">
      <c r="A7" s="902"/>
      <c r="B7" s="902"/>
      <c r="C7" s="5" t="s">
        <v>472</v>
      </c>
      <c r="D7" s="5" t="s">
        <v>474</v>
      </c>
      <c r="E7" s="5" t="s">
        <v>475</v>
      </c>
      <c r="F7" s="5" t="s">
        <v>472</v>
      </c>
      <c r="G7" s="5" t="s">
        <v>474</v>
      </c>
      <c r="H7" s="5" t="s">
        <v>475</v>
      </c>
      <c r="I7" s="812"/>
      <c r="J7" s="812"/>
      <c r="K7" s="812"/>
    </row>
    <row r="8" spans="1:11" ht="13.5">
      <c r="A8" s="300">
        <v>1</v>
      </c>
      <c r="B8" s="300">
        <v>2</v>
      </c>
      <c r="C8" s="300">
        <v>3</v>
      </c>
      <c r="D8" s="300">
        <v>4</v>
      </c>
      <c r="E8" s="300">
        <v>5</v>
      </c>
      <c r="F8" s="300">
        <v>6</v>
      </c>
      <c r="G8" s="300">
        <v>7</v>
      </c>
      <c r="H8" s="300">
        <v>8</v>
      </c>
      <c r="I8" s="300">
        <v>9</v>
      </c>
      <c r="J8" s="300">
        <v>10</v>
      </c>
      <c r="K8" s="300">
        <v>11</v>
      </c>
    </row>
    <row r="9" spans="1:11" ht="13.5">
      <c r="A9" s="299">
        <v>1</v>
      </c>
      <c r="B9" s="9" t="s">
        <v>746</v>
      </c>
      <c r="C9" s="17">
        <v>0</v>
      </c>
      <c r="D9" s="17">
        <v>0</v>
      </c>
      <c r="E9" s="17">
        <v>0</v>
      </c>
      <c r="F9" s="17">
        <v>0</v>
      </c>
      <c r="G9" s="17">
        <v>0</v>
      </c>
      <c r="H9" s="17">
        <v>0</v>
      </c>
      <c r="I9" s="17">
        <v>0</v>
      </c>
      <c r="J9" s="17">
        <v>0</v>
      </c>
      <c r="K9" s="17">
        <v>0</v>
      </c>
    </row>
    <row r="10" spans="1:11" ht="13.5">
      <c r="A10" s="299">
        <v>2</v>
      </c>
      <c r="B10" s="9" t="s">
        <v>747</v>
      </c>
      <c r="C10" s="17">
        <v>0</v>
      </c>
      <c r="D10" s="17">
        <v>0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7">
        <v>0</v>
      </c>
    </row>
    <row r="11" spans="1:11" ht="13.5">
      <c r="A11" s="299">
        <v>3</v>
      </c>
      <c r="B11" s="9" t="s">
        <v>748</v>
      </c>
      <c r="C11" s="17">
        <v>0</v>
      </c>
      <c r="D11" s="17">
        <v>0</v>
      </c>
      <c r="E11" s="17">
        <v>0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</row>
    <row r="12" spans="1:11" ht="13.5">
      <c r="A12" s="299">
        <v>4</v>
      </c>
      <c r="B12" s="9" t="s">
        <v>749</v>
      </c>
      <c r="C12" s="17">
        <v>0</v>
      </c>
      <c r="D12" s="17">
        <v>0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</row>
    <row r="13" spans="1:11" ht="13.5">
      <c r="A13" s="299">
        <v>5</v>
      </c>
      <c r="B13" s="9" t="s">
        <v>750</v>
      </c>
      <c r="C13" s="17">
        <v>0</v>
      </c>
      <c r="D13" s="17">
        <v>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</row>
    <row r="14" spans="1:11" ht="13.5">
      <c r="A14" s="299">
        <v>6</v>
      </c>
      <c r="B14" s="9" t="s">
        <v>751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</row>
    <row r="15" spans="1:11" ht="13.5">
      <c r="A15" s="299">
        <v>7</v>
      </c>
      <c r="B15" s="9" t="s">
        <v>752</v>
      </c>
      <c r="C15" s="17">
        <v>0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</row>
    <row r="16" spans="1:11" ht="13.5">
      <c r="A16" s="299">
        <v>8</v>
      </c>
      <c r="B16" s="9" t="s">
        <v>753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</row>
    <row r="17" spans="1:13" ht="13.5">
      <c r="A17" s="299">
        <v>9</v>
      </c>
      <c r="B17" s="9" t="s">
        <v>754</v>
      </c>
      <c r="C17" s="17">
        <v>0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M17" t="s">
        <v>10</v>
      </c>
    </row>
    <row r="18" spans="1:11" ht="13.5">
      <c r="A18" s="299">
        <v>10</v>
      </c>
      <c r="B18" s="9" t="s">
        <v>755</v>
      </c>
      <c r="C18" s="17">
        <v>0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</row>
    <row r="19" spans="1:11" ht="13.5">
      <c r="A19" s="299">
        <v>11</v>
      </c>
      <c r="B19" s="9" t="s">
        <v>756</v>
      </c>
      <c r="C19" s="17">
        <v>0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</row>
    <row r="20" spans="1:11" ht="12.75">
      <c r="A20" s="29" t="s">
        <v>15</v>
      </c>
      <c r="B20" s="9"/>
      <c r="C20" s="29">
        <f aca="true" t="shared" si="0" ref="C20:K20">SUM(C9:C19)</f>
        <v>0</v>
      </c>
      <c r="D20" s="29">
        <f t="shared" si="0"/>
        <v>0</v>
      </c>
      <c r="E20" s="29">
        <f t="shared" si="0"/>
        <v>0</v>
      </c>
      <c r="F20" s="29">
        <f t="shared" si="0"/>
        <v>0</v>
      </c>
      <c r="G20" s="29">
        <f t="shared" si="0"/>
        <v>0</v>
      </c>
      <c r="H20" s="29">
        <f t="shared" si="0"/>
        <v>0</v>
      </c>
      <c r="I20" s="29">
        <f t="shared" si="0"/>
        <v>0</v>
      </c>
      <c r="J20" s="29">
        <f t="shared" si="0"/>
        <v>0</v>
      </c>
      <c r="K20" s="29">
        <f t="shared" si="0"/>
        <v>0</v>
      </c>
    </row>
    <row r="25" spans="1:6" ht="12.75" customHeight="1">
      <c r="A25" s="214"/>
      <c r="B25" s="214"/>
      <c r="C25" s="214"/>
      <c r="D25" s="214"/>
      <c r="E25" s="214"/>
      <c r="F25" s="214"/>
    </row>
    <row r="26" spans="1:11" ht="12.75" customHeight="1">
      <c r="A26" s="214" t="s">
        <v>11</v>
      </c>
      <c r="B26" s="214"/>
      <c r="C26" s="214"/>
      <c r="D26" s="214"/>
      <c r="E26" s="214"/>
      <c r="F26" s="214"/>
      <c r="G26" s="228"/>
      <c r="H26" s="228"/>
      <c r="I26" s="228"/>
      <c r="J26" s="228"/>
      <c r="K26" s="228"/>
    </row>
    <row r="27" spans="1:11" ht="12.75" customHeight="1">
      <c r="A27" s="214"/>
      <c r="B27" s="214"/>
      <c r="C27" s="214"/>
      <c r="D27" s="214"/>
      <c r="E27" s="214"/>
      <c r="F27" s="214"/>
      <c r="G27" s="228"/>
      <c r="H27" s="228"/>
      <c r="I27" s="228"/>
      <c r="J27" s="228"/>
      <c r="K27" s="228"/>
    </row>
    <row r="28" spans="6:11" ht="12.75" customHeight="1">
      <c r="F28" s="214"/>
      <c r="H28" s="757" t="s">
        <v>758</v>
      </c>
      <c r="I28" s="757"/>
      <c r="J28" s="757"/>
      <c r="K28" s="757"/>
    </row>
    <row r="29" spans="8:11" ht="13.5">
      <c r="H29" s="757" t="s">
        <v>759</v>
      </c>
      <c r="I29" s="757"/>
      <c r="J29" s="757"/>
      <c r="K29" s="757"/>
    </row>
  </sheetData>
  <sheetProtection/>
  <mergeCells count="14">
    <mergeCell ref="G5:K5"/>
    <mergeCell ref="A1:H1"/>
    <mergeCell ref="A2:H2"/>
    <mergeCell ref="A4:H4"/>
    <mergeCell ref="K6:K7"/>
    <mergeCell ref="I6:I7"/>
    <mergeCell ref="J6:J7"/>
    <mergeCell ref="A5:B5"/>
    <mergeCell ref="H28:K28"/>
    <mergeCell ref="H29:K29"/>
    <mergeCell ref="A6:A7"/>
    <mergeCell ref="B6:B7"/>
    <mergeCell ref="C6:E6"/>
    <mergeCell ref="F6:H6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94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3"/>
  <sheetViews>
    <sheetView view="pageBreakPreview" zoomScale="90" zoomScaleNormal="85" zoomScaleSheetLayoutView="90" zoomScalePageLayoutView="0" workbookViewId="0" topLeftCell="A1">
      <selection activeCell="C38" sqref="C38"/>
    </sheetView>
  </sheetViews>
  <sheetFormatPr defaultColWidth="9.140625" defaultRowHeight="12.75"/>
  <cols>
    <col min="1" max="1" width="7.421875" style="0" customWidth="1"/>
    <col min="2" max="2" width="14.00390625" style="0" customWidth="1"/>
    <col min="3" max="4" width="12.7109375" style="0" customWidth="1"/>
    <col min="5" max="5" width="14.421875" style="0" customWidth="1"/>
    <col min="6" max="6" width="17.00390625" style="0" customWidth="1"/>
    <col min="7" max="7" width="14.140625" style="0" customWidth="1"/>
    <col min="8" max="8" width="17.00390625" style="0" customWidth="1"/>
    <col min="9" max="9" width="13.00390625" style="0" customWidth="1"/>
    <col min="10" max="10" width="17.00390625" style="0" customWidth="1"/>
    <col min="11" max="11" width="15.57421875" style="0" customWidth="1"/>
    <col min="12" max="12" width="17.7109375" style="0" customWidth="1"/>
  </cols>
  <sheetData>
    <row r="1" spans="1:12" ht="15">
      <c r="A1" s="88"/>
      <c r="B1" s="88"/>
      <c r="C1" s="88"/>
      <c r="D1" s="88"/>
      <c r="E1" s="88"/>
      <c r="F1" s="88"/>
      <c r="G1" s="88"/>
      <c r="H1" s="88"/>
      <c r="K1" s="813" t="s">
        <v>82</v>
      </c>
      <c r="L1" s="813"/>
    </row>
    <row r="2" spans="1:12" ht="15">
      <c r="A2" s="929" t="s">
        <v>0</v>
      </c>
      <c r="B2" s="929"/>
      <c r="C2" s="929"/>
      <c r="D2" s="929"/>
      <c r="E2" s="929"/>
      <c r="F2" s="929"/>
      <c r="G2" s="929"/>
      <c r="H2" s="929"/>
      <c r="I2" s="929"/>
      <c r="J2" s="929"/>
      <c r="K2" s="929"/>
      <c r="L2" s="929"/>
    </row>
    <row r="3" spans="1:12" ht="19.5">
      <c r="A3" s="790" t="s">
        <v>790</v>
      </c>
      <c r="B3" s="790"/>
      <c r="C3" s="790"/>
      <c r="D3" s="790"/>
      <c r="E3" s="790"/>
      <c r="F3" s="790"/>
      <c r="G3" s="790"/>
      <c r="H3" s="790"/>
      <c r="I3" s="790"/>
      <c r="J3" s="790"/>
      <c r="K3" s="790"/>
      <c r="L3" s="790"/>
    </row>
    <row r="4" spans="1:12" ht="12">
      <c r="A4" s="88"/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</row>
    <row r="5" spans="1:12" ht="15">
      <c r="A5" s="791" t="s">
        <v>819</v>
      </c>
      <c r="B5" s="791"/>
      <c r="C5" s="791"/>
      <c r="D5" s="791"/>
      <c r="E5" s="791"/>
      <c r="F5" s="791"/>
      <c r="G5" s="791"/>
      <c r="H5" s="791"/>
      <c r="I5" s="791"/>
      <c r="J5" s="791"/>
      <c r="K5" s="791"/>
      <c r="L5" s="791"/>
    </row>
    <row r="6" spans="1:12" ht="12">
      <c r="A6" s="88"/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</row>
    <row r="7" spans="1:12" ht="12.75">
      <c r="A7" s="750" t="s">
        <v>780</v>
      </c>
      <c r="B7" s="750"/>
      <c r="C7" s="88"/>
      <c r="D7" s="88"/>
      <c r="E7" s="88"/>
      <c r="F7" s="88"/>
      <c r="G7" s="88"/>
      <c r="H7" s="302"/>
      <c r="I7" s="88"/>
      <c r="J7" s="88"/>
      <c r="K7" s="88"/>
      <c r="L7" s="88"/>
    </row>
    <row r="8" spans="1:12" ht="18">
      <c r="A8" s="91"/>
      <c r="B8" s="91"/>
      <c r="C8" s="88"/>
      <c r="D8" s="88"/>
      <c r="E8" s="88"/>
      <c r="F8" s="88"/>
      <c r="G8" s="88"/>
      <c r="H8" s="88"/>
      <c r="I8" s="115"/>
      <c r="J8" s="138"/>
      <c r="K8" s="808" t="s">
        <v>843</v>
      </c>
      <c r="L8" s="808"/>
    </row>
    <row r="9" spans="1:12" ht="27.75" customHeight="1">
      <c r="A9" s="927" t="s">
        <v>211</v>
      </c>
      <c r="B9" s="927" t="s">
        <v>210</v>
      </c>
      <c r="C9" s="738" t="s">
        <v>481</v>
      </c>
      <c r="D9" s="738" t="s">
        <v>482</v>
      </c>
      <c r="E9" s="930" t="s">
        <v>483</v>
      </c>
      <c r="F9" s="930"/>
      <c r="G9" s="930" t="s">
        <v>438</v>
      </c>
      <c r="H9" s="930"/>
      <c r="I9" s="930" t="s">
        <v>221</v>
      </c>
      <c r="J9" s="930"/>
      <c r="K9" s="802" t="s">
        <v>222</v>
      </c>
      <c r="L9" s="802"/>
    </row>
    <row r="10" spans="1:12" ht="54.75" customHeight="1">
      <c r="A10" s="928"/>
      <c r="B10" s="928"/>
      <c r="C10" s="738"/>
      <c r="D10" s="738"/>
      <c r="E10" s="5" t="s">
        <v>209</v>
      </c>
      <c r="F10" s="5" t="s">
        <v>192</v>
      </c>
      <c r="G10" s="5" t="s">
        <v>209</v>
      </c>
      <c r="H10" s="5" t="s">
        <v>192</v>
      </c>
      <c r="I10" s="5" t="s">
        <v>209</v>
      </c>
      <c r="J10" s="5" t="s">
        <v>192</v>
      </c>
      <c r="K10" s="5" t="s">
        <v>733</v>
      </c>
      <c r="L10" s="5" t="s">
        <v>732</v>
      </c>
    </row>
    <row r="11" spans="1:12" s="14" customFormat="1" ht="12.75">
      <c r="A11" s="93">
        <v>1</v>
      </c>
      <c r="B11" s="93">
        <v>2</v>
      </c>
      <c r="C11" s="93">
        <v>3</v>
      </c>
      <c r="D11" s="93">
        <v>4</v>
      </c>
      <c r="E11" s="93">
        <v>5</v>
      </c>
      <c r="F11" s="93">
        <v>6</v>
      </c>
      <c r="G11" s="93">
        <v>7</v>
      </c>
      <c r="H11" s="93">
        <v>8</v>
      </c>
      <c r="I11" s="93">
        <v>9</v>
      </c>
      <c r="J11" s="93">
        <v>10</v>
      </c>
      <c r="K11" s="93">
        <v>11</v>
      </c>
      <c r="L11" s="93">
        <v>12</v>
      </c>
    </row>
    <row r="12" spans="1:23" ht="12">
      <c r="A12" s="95">
        <v>1</v>
      </c>
      <c r="B12" s="409" t="s">
        <v>746</v>
      </c>
      <c r="C12" s="9"/>
      <c r="D12" s="9"/>
      <c r="E12" s="9">
        <v>233</v>
      </c>
      <c r="F12" s="9">
        <v>31246</v>
      </c>
      <c r="G12" s="425">
        <v>0</v>
      </c>
      <c r="H12" s="425">
        <v>0</v>
      </c>
      <c r="I12" s="9">
        <v>233</v>
      </c>
      <c r="J12" s="425">
        <v>27256</v>
      </c>
      <c r="K12" s="96">
        <v>0</v>
      </c>
      <c r="L12" s="638">
        <v>0</v>
      </c>
      <c r="M12" s="572"/>
      <c r="N12" s="12"/>
      <c r="O12" s="12"/>
      <c r="P12" s="430"/>
      <c r="Q12" s="588"/>
      <c r="R12" s="430"/>
      <c r="S12" s="641"/>
      <c r="T12" s="642"/>
      <c r="U12" s="639">
        <v>0</v>
      </c>
      <c r="V12" s="597">
        <v>577</v>
      </c>
      <c r="W12" s="597">
        <v>59343</v>
      </c>
    </row>
    <row r="13" spans="1:23" ht="12">
      <c r="A13" s="95">
        <v>2</v>
      </c>
      <c r="B13" s="409" t="s">
        <v>747</v>
      </c>
      <c r="C13" s="9"/>
      <c r="D13" s="9"/>
      <c r="E13" s="9">
        <v>7</v>
      </c>
      <c r="F13" s="9">
        <v>322</v>
      </c>
      <c r="G13" s="425">
        <v>0</v>
      </c>
      <c r="H13" s="425">
        <v>0</v>
      </c>
      <c r="I13" s="9">
        <v>7</v>
      </c>
      <c r="J13" s="425">
        <v>281</v>
      </c>
      <c r="K13" s="96">
        <v>0</v>
      </c>
      <c r="L13" s="638">
        <v>0</v>
      </c>
      <c r="M13" s="572"/>
      <c r="N13" s="12"/>
      <c r="O13" s="12"/>
      <c r="P13" s="430"/>
      <c r="Q13" s="588"/>
      <c r="R13" s="430"/>
      <c r="S13" s="641"/>
      <c r="T13" s="642"/>
      <c r="U13" s="639">
        <v>0</v>
      </c>
      <c r="V13" s="597">
        <v>572</v>
      </c>
      <c r="W13" s="597">
        <v>15211</v>
      </c>
    </row>
    <row r="14" spans="1:23" ht="12.75">
      <c r="A14" s="95">
        <v>3</v>
      </c>
      <c r="B14" s="409" t="s">
        <v>748</v>
      </c>
      <c r="C14" s="9"/>
      <c r="D14" s="9"/>
      <c r="E14" s="9">
        <v>146</v>
      </c>
      <c r="F14" s="9">
        <v>8021</v>
      </c>
      <c r="G14" s="425">
        <v>0</v>
      </c>
      <c r="H14" s="425">
        <v>0</v>
      </c>
      <c r="I14" s="9">
        <v>146</v>
      </c>
      <c r="J14" s="425">
        <v>6997</v>
      </c>
      <c r="K14" s="96">
        <v>0</v>
      </c>
      <c r="L14" s="638">
        <v>0</v>
      </c>
      <c r="M14" s="572"/>
      <c r="N14" s="12"/>
      <c r="O14" s="12"/>
      <c r="P14" s="430"/>
      <c r="Q14" s="588"/>
      <c r="R14" s="430"/>
      <c r="S14" s="643"/>
      <c r="T14" s="644"/>
      <c r="U14" s="640">
        <v>0</v>
      </c>
      <c r="V14" s="598">
        <f>SUM(V12:V13)</f>
        <v>1149</v>
      </c>
      <c r="W14" s="598">
        <f>SUM(W12:W13)</f>
        <v>74554</v>
      </c>
    </row>
    <row r="15" spans="1:20" ht="12">
      <c r="A15" s="95">
        <v>4</v>
      </c>
      <c r="B15" s="409" t="s">
        <v>749</v>
      </c>
      <c r="C15" s="9"/>
      <c r="D15" s="9"/>
      <c r="E15" s="9">
        <v>62</v>
      </c>
      <c r="F15" s="9">
        <v>2744</v>
      </c>
      <c r="G15" s="425">
        <v>0</v>
      </c>
      <c r="H15" s="425">
        <v>0</v>
      </c>
      <c r="I15" s="9">
        <v>62</v>
      </c>
      <c r="J15" s="425">
        <v>2393</v>
      </c>
      <c r="K15" s="96">
        <v>0</v>
      </c>
      <c r="L15" s="638">
        <v>0</v>
      </c>
      <c r="M15" s="572"/>
      <c r="N15" s="12"/>
      <c r="O15" s="12"/>
      <c r="P15" s="430"/>
      <c r="Q15" s="588"/>
      <c r="R15" s="430"/>
      <c r="S15" s="12"/>
      <c r="T15" s="12"/>
    </row>
    <row r="16" spans="1:20" ht="12">
      <c r="A16" s="95">
        <v>5</v>
      </c>
      <c r="B16" s="409" t="s">
        <v>750</v>
      </c>
      <c r="C16" s="9"/>
      <c r="D16" s="9"/>
      <c r="E16" s="9">
        <v>123</v>
      </c>
      <c r="F16" s="9">
        <v>6105</v>
      </c>
      <c r="G16" s="425">
        <v>0</v>
      </c>
      <c r="H16" s="425">
        <v>0</v>
      </c>
      <c r="I16" s="9">
        <v>123</v>
      </c>
      <c r="J16" s="425">
        <v>5325</v>
      </c>
      <c r="K16" s="96">
        <v>0</v>
      </c>
      <c r="L16" s="638">
        <v>0</v>
      </c>
      <c r="M16" s="572"/>
      <c r="N16" s="12"/>
      <c r="O16" s="12"/>
      <c r="P16" s="430"/>
      <c r="Q16" s="588"/>
      <c r="R16" s="430"/>
      <c r="S16" s="12"/>
      <c r="T16" s="12"/>
    </row>
    <row r="17" spans="1:20" ht="12">
      <c r="A17" s="95">
        <v>6</v>
      </c>
      <c r="B17" s="409" t="s">
        <v>751</v>
      </c>
      <c r="C17" s="9"/>
      <c r="D17" s="9"/>
      <c r="E17" s="9">
        <v>39</v>
      </c>
      <c r="F17" s="9">
        <v>3770</v>
      </c>
      <c r="G17" s="425">
        <v>0</v>
      </c>
      <c r="H17" s="425">
        <v>0</v>
      </c>
      <c r="I17" s="9">
        <v>39</v>
      </c>
      <c r="J17" s="425">
        <v>3289</v>
      </c>
      <c r="K17" s="96">
        <v>0</v>
      </c>
      <c r="L17" s="638">
        <v>0</v>
      </c>
      <c r="M17" s="572"/>
      <c r="N17" s="12"/>
      <c r="O17" s="12"/>
      <c r="P17" s="430"/>
      <c r="Q17" s="588"/>
      <c r="R17" s="430"/>
      <c r="S17" s="12"/>
      <c r="T17" s="12"/>
    </row>
    <row r="18" spans="1:20" ht="12">
      <c r="A18" s="95">
        <v>7</v>
      </c>
      <c r="B18" s="409" t="s">
        <v>752</v>
      </c>
      <c r="C18" s="9"/>
      <c r="D18" s="9"/>
      <c r="E18" s="9">
        <v>101</v>
      </c>
      <c r="F18" s="9">
        <v>6784</v>
      </c>
      <c r="G18" s="425">
        <v>0</v>
      </c>
      <c r="H18" s="425">
        <v>0</v>
      </c>
      <c r="I18" s="9">
        <v>101</v>
      </c>
      <c r="J18" s="425">
        <v>5918</v>
      </c>
      <c r="K18" s="96">
        <v>0</v>
      </c>
      <c r="L18" s="638">
        <v>0</v>
      </c>
      <c r="M18" s="572"/>
      <c r="N18" s="12"/>
      <c r="O18" s="12"/>
      <c r="P18" s="430"/>
      <c r="Q18" s="588"/>
      <c r="R18" s="430"/>
      <c r="S18" s="12"/>
      <c r="T18" s="12"/>
    </row>
    <row r="19" spans="1:20" ht="12">
      <c r="A19" s="95">
        <v>8</v>
      </c>
      <c r="B19" s="9" t="s">
        <v>753</v>
      </c>
      <c r="C19" s="9"/>
      <c r="D19" s="9"/>
      <c r="E19" s="9">
        <v>178</v>
      </c>
      <c r="F19" s="9">
        <v>12466</v>
      </c>
      <c r="G19" s="425">
        <v>0</v>
      </c>
      <c r="H19" s="425">
        <v>0</v>
      </c>
      <c r="I19" s="9">
        <v>178</v>
      </c>
      <c r="J19" s="425">
        <v>10874</v>
      </c>
      <c r="K19" s="96">
        <v>0</v>
      </c>
      <c r="L19" s="638">
        <v>0</v>
      </c>
      <c r="M19" s="572"/>
      <c r="N19" s="12"/>
      <c r="O19" s="12"/>
      <c r="P19" s="430"/>
      <c r="Q19" s="588"/>
      <c r="R19" s="430"/>
      <c r="S19" s="12"/>
      <c r="T19" s="12"/>
    </row>
    <row r="20" spans="1:20" ht="12">
      <c r="A20" s="95">
        <v>9</v>
      </c>
      <c r="B20" s="9" t="s">
        <v>754</v>
      </c>
      <c r="C20" s="9"/>
      <c r="D20" s="9"/>
      <c r="E20" s="9">
        <v>75</v>
      </c>
      <c r="F20" s="9">
        <v>6562</v>
      </c>
      <c r="G20" s="425">
        <v>0</v>
      </c>
      <c r="H20" s="425">
        <v>0</v>
      </c>
      <c r="I20" s="9">
        <v>75</v>
      </c>
      <c r="J20" s="425">
        <v>5724</v>
      </c>
      <c r="K20" s="96">
        <v>0</v>
      </c>
      <c r="L20" s="638">
        <v>0</v>
      </c>
      <c r="M20" s="572"/>
      <c r="N20" s="12"/>
      <c r="O20" s="12"/>
      <c r="P20" s="430"/>
      <c r="Q20" s="588"/>
      <c r="R20" s="430"/>
      <c r="S20" s="12"/>
      <c r="T20" s="12"/>
    </row>
    <row r="21" spans="1:20" ht="12">
      <c r="A21" s="95">
        <v>10</v>
      </c>
      <c r="B21" s="9" t="s">
        <v>755</v>
      </c>
      <c r="C21" s="9"/>
      <c r="D21" s="9"/>
      <c r="E21" s="9">
        <v>83</v>
      </c>
      <c r="F21" s="9">
        <v>3250</v>
      </c>
      <c r="G21" s="425">
        <v>0</v>
      </c>
      <c r="H21" s="425">
        <v>0</v>
      </c>
      <c r="I21" s="9">
        <v>83</v>
      </c>
      <c r="J21" s="425">
        <v>2835</v>
      </c>
      <c r="K21" s="96">
        <v>0</v>
      </c>
      <c r="L21" s="638">
        <v>0</v>
      </c>
      <c r="M21" s="572"/>
      <c r="N21" s="12"/>
      <c r="O21" s="12"/>
      <c r="P21" s="430"/>
      <c r="Q21" s="588"/>
      <c r="R21" s="430"/>
      <c r="S21" s="12"/>
      <c r="T21" s="12"/>
    </row>
    <row r="22" spans="1:20" ht="12">
      <c r="A22" s="95">
        <v>11</v>
      </c>
      <c r="B22" s="9" t="s">
        <v>756</v>
      </c>
      <c r="C22" s="9"/>
      <c r="D22" s="9"/>
      <c r="E22" s="9">
        <v>102</v>
      </c>
      <c r="F22" s="9">
        <v>4198</v>
      </c>
      <c r="G22" s="425">
        <v>0</v>
      </c>
      <c r="H22" s="425">
        <v>0</v>
      </c>
      <c r="I22" s="9">
        <v>102</v>
      </c>
      <c r="J22" s="425">
        <v>3662</v>
      </c>
      <c r="K22" s="96">
        <v>0</v>
      </c>
      <c r="L22" s="638">
        <v>0</v>
      </c>
      <c r="M22" s="572"/>
      <c r="N22" s="12"/>
      <c r="O22" s="12"/>
      <c r="P22" s="430"/>
      <c r="Q22" s="588"/>
      <c r="R22" s="430"/>
      <c r="S22" s="12"/>
      <c r="T22" s="12"/>
    </row>
    <row r="23" spans="1:20" ht="14.25">
      <c r="A23" s="92" t="s">
        <v>15</v>
      </c>
      <c r="B23" s="9"/>
      <c r="C23" s="326"/>
      <c r="D23" s="9"/>
      <c r="E23" s="429">
        <f>SUM(E12:E22)</f>
        <v>1149</v>
      </c>
      <c r="F23" s="429">
        <f>SUM(F12:F22)</f>
        <v>85468</v>
      </c>
      <c r="G23" s="425">
        <v>0</v>
      </c>
      <c r="H23" s="425">
        <v>0</v>
      </c>
      <c r="I23" s="429">
        <f>SUM(I12:I22)</f>
        <v>1149</v>
      </c>
      <c r="J23" s="426">
        <f>SUM(J12:J22)</f>
        <v>74554</v>
      </c>
      <c r="K23" s="326">
        <f>SUM(K12:K22)</f>
        <v>0</v>
      </c>
      <c r="L23" s="379">
        <f>SUM(L12:L22)</f>
        <v>0</v>
      </c>
      <c r="M23" s="30"/>
      <c r="N23" s="645"/>
      <c r="O23" s="645"/>
      <c r="P23" s="430"/>
      <c r="Q23" s="588"/>
      <c r="R23" s="589"/>
      <c r="S23" s="12"/>
      <c r="T23" s="12"/>
    </row>
    <row r="24" spans="1:20" ht="12">
      <c r="A24" s="98"/>
      <c r="B24" s="98"/>
      <c r="C24" s="88"/>
      <c r="D24" s="88"/>
      <c r="E24" s="88"/>
      <c r="F24" s="88"/>
      <c r="G24" s="88"/>
      <c r="H24" s="428"/>
      <c r="I24" s="88"/>
      <c r="J24" s="88"/>
      <c r="K24" s="88"/>
      <c r="L24" s="88"/>
      <c r="M24" s="12"/>
      <c r="N24" s="12"/>
      <c r="O24" s="12"/>
      <c r="P24" s="12"/>
      <c r="Q24" s="12"/>
      <c r="R24" s="12"/>
      <c r="S24" s="12"/>
      <c r="T24" s="12"/>
    </row>
    <row r="25" spans="1:20" ht="12">
      <c r="A25" s="88"/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12"/>
      <c r="N25" s="12"/>
      <c r="O25" s="12"/>
      <c r="P25" s="12"/>
      <c r="Q25" s="12"/>
      <c r="R25" s="12"/>
      <c r="S25" s="12"/>
      <c r="T25" s="12"/>
    </row>
    <row r="26" spans="1:20" ht="12">
      <c r="A26" s="88"/>
      <c r="B26" s="88"/>
      <c r="C26" s="88"/>
      <c r="D26" s="88"/>
      <c r="E26" s="88"/>
      <c r="F26" s="88"/>
      <c r="G26" s="88"/>
      <c r="H26" s="88"/>
      <c r="I26" s="88"/>
      <c r="K26" s="88"/>
      <c r="L26" s="88"/>
      <c r="M26" s="12"/>
      <c r="N26" s="12"/>
      <c r="O26" s="12"/>
      <c r="P26" s="12"/>
      <c r="Q26" s="12"/>
      <c r="R26" s="12"/>
      <c r="S26" s="12"/>
      <c r="T26" s="12"/>
    </row>
    <row r="27" spans="10:20" ht="12">
      <c r="J27" s="88"/>
      <c r="M27" s="12"/>
      <c r="N27" s="12"/>
      <c r="O27" s="12"/>
      <c r="P27" s="12"/>
      <c r="Q27" s="12"/>
      <c r="R27" s="12"/>
      <c r="S27" s="12"/>
      <c r="T27" s="12"/>
    </row>
    <row r="28" spans="1:20" ht="12">
      <c r="A28" s="427"/>
      <c r="B28" s="427"/>
      <c r="C28" s="427"/>
      <c r="D28" s="427"/>
      <c r="E28" s="427"/>
      <c r="F28" s="427"/>
      <c r="G28" s="427"/>
      <c r="H28" s="427"/>
      <c r="I28" s="427"/>
      <c r="J28" s="427"/>
      <c r="K28" s="427"/>
      <c r="L28" s="427"/>
      <c r="M28" s="12"/>
      <c r="N28" s="12"/>
      <c r="O28" s="12"/>
      <c r="P28" s="12"/>
      <c r="Q28" s="12"/>
      <c r="R28" s="12"/>
      <c r="S28" s="12"/>
      <c r="T28" s="12"/>
    </row>
    <row r="29" spans="1:20" ht="12">
      <c r="A29" s="88"/>
      <c r="B29" s="88"/>
      <c r="C29" s="88"/>
      <c r="D29" s="88"/>
      <c r="E29" s="88"/>
      <c r="F29" s="88"/>
      <c r="G29" s="88"/>
      <c r="H29" s="88"/>
      <c r="I29" s="88"/>
      <c r="J29" s="88"/>
      <c r="K29" s="428"/>
      <c r="L29" s="88"/>
      <c r="M29" s="12"/>
      <c r="N29" s="12"/>
      <c r="O29" s="12"/>
      <c r="P29" s="12"/>
      <c r="Q29" s="12"/>
      <c r="R29" s="12"/>
      <c r="S29" s="12"/>
      <c r="T29" s="12"/>
    </row>
    <row r="30" spans="1:20" ht="15">
      <c r="A30" s="101" t="s">
        <v>11</v>
      </c>
      <c r="B30" s="101"/>
      <c r="C30" s="101"/>
      <c r="D30" s="101"/>
      <c r="E30" s="101"/>
      <c r="F30" s="101"/>
      <c r="G30" s="101"/>
      <c r="H30" s="101"/>
      <c r="I30" s="142"/>
      <c r="J30" s="142"/>
      <c r="K30" s="88"/>
      <c r="L30" s="88"/>
      <c r="M30" s="12"/>
      <c r="N30" s="12"/>
      <c r="O30" s="12"/>
      <c r="P30" s="12"/>
      <c r="Q30" s="12"/>
      <c r="R30" s="12"/>
      <c r="S30" s="12"/>
      <c r="T30" s="12"/>
    </row>
    <row r="31" spans="1:20" ht="15.75" customHeight="1">
      <c r="A31" s="142"/>
      <c r="B31" s="142"/>
      <c r="C31" s="142"/>
      <c r="D31" s="142"/>
      <c r="E31" s="142"/>
      <c r="F31" s="142"/>
      <c r="G31" s="142"/>
      <c r="H31" s="142"/>
      <c r="I31" s="142"/>
      <c r="J31" s="142"/>
      <c r="K31" s="88"/>
      <c r="L31" s="88"/>
      <c r="M31" s="12"/>
      <c r="N31" s="12"/>
      <c r="O31" s="12"/>
      <c r="P31" s="12"/>
      <c r="Q31" s="12"/>
      <c r="R31" s="12"/>
      <c r="S31" s="12"/>
      <c r="T31" s="12"/>
    </row>
    <row r="32" spans="1:20" ht="15" customHeight="1">
      <c r="A32" s="142"/>
      <c r="B32" s="142"/>
      <c r="C32" s="142"/>
      <c r="D32" s="142"/>
      <c r="E32" s="142"/>
      <c r="F32" s="142"/>
      <c r="G32" s="142"/>
      <c r="H32" s="142"/>
      <c r="I32" s="757" t="s">
        <v>758</v>
      </c>
      <c r="J32" s="757"/>
      <c r="K32" s="757"/>
      <c r="L32" s="757"/>
      <c r="M32" s="12"/>
      <c r="N32" s="12"/>
      <c r="O32" s="12"/>
      <c r="P32" s="12"/>
      <c r="Q32" s="12"/>
      <c r="R32" s="12"/>
      <c r="S32" s="12"/>
      <c r="T32" s="12"/>
    </row>
    <row r="33" spans="1:20" ht="13.5">
      <c r="A33" s="88"/>
      <c r="B33" s="88"/>
      <c r="C33" s="88"/>
      <c r="D33" s="88"/>
      <c r="E33" s="88"/>
      <c r="F33" s="88"/>
      <c r="I33" s="757" t="s">
        <v>759</v>
      </c>
      <c r="J33" s="757"/>
      <c r="K33" s="757"/>
      <c r="L33" s="757"/>
      <c r="M33" s="12"/>
      <c r="N33" s="12"/>
      <c r="O33" s="12"/>
      <c r="P33" s="12"/>
      <c r="Q33" s="12"/>
      <c r="R33" s="12"/>
      <c r="S33" s="12"/>
      <c r="T33" s="12"/>
    </row>
  </sheetData>
  <sheetProtection/>
  <mergeCells count="16">
    <mergeCell ref="A5:L5"/>
    <mergeCell ref="A2:L2"/>
    <mergeCell ref="K1:L1"/>
    <mergeCell ref="G9:H9"/>
    <mergeCell ref="D9:D10"/>
    <mergeCell ref="E9:F9"/>
    <mergeCell ref="I9:J9"/>
    <mergeCell ref="K9:L9"/>
    <mergeCell ref="K8:L8"/>
    <mergeCell ref="A3:L3"/>
    <mergeCell ref="I32:L32"/>
    <mergeCell ref="I33:L33"/>
    <mergeCell ref="B9:B10"/>
    <mergeCell ref="A9:A10"/>
    <mergeCell ref="C9:C10"/>
    <mergeCell ref="A7:B7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77" r:id="rId1"/>
  <colBreaks count="1" manualBreakCount="1">
    <brk id="12" max="37" man="1"/>
  </colBreaks>
</worksheet>
</file>

<file path=xl/worksheets/sheet4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2"/>
  <sheetViews>
    <sheetView view="pageBreakPreview" zoomScaleSheetLayoutView="100" zoomScalePageLayoutView="0" workbookViewId="0" topLeftCell="C1">
      <selection activeCell="C38" sqref="C38"/>
    </sheetView>
  </sheetViews>
  <sheetFormatPr defaultColWidth="8.8515625" defaultRowHeight="12.75"/>
  <cols>
    <col min="1" max="1" width="11.140625" style="88" customWidth="1"/>
    <col min="2" max="2" width="19.140625" style="88" customWidth="1"/>
    <col min="3" max="3" width="20.57421875" style="88" customWidth="1"/>
    <col min="4" max="4" width="22.28125" style="88" customWidth="1"/>
    <col min="5" max="5" width="25.421875" style="88" customWidth="1"/>
    <col min="6" max="6" width="27.421875" style="88" customWidth="1"/>
    <col min="7" max="16384" width="8.8515625" style="88" customWidth="1"/>
  </cols>
  <sheetData>
    <row r="1" spans="4:6" ht="12.75" customHeight="1">
      <c r="D1" s="285"/>
      <c r="E1" s="285"/>
      <c r="F1" s="286" t="s">
        <v>94</v>
      </c>
    </row>
    <row r="2" spans="2:6" ht="15" customHeight="1">
      <c r="B2" s="929" t="s">
        <v>0</v>
      </c>
      <c r="C2" s="929"/>
      <c r="D2" s="929"/>
      <c r="E2" s="929"/>
      <c r="F2" s="929"/>
    </row>
    <row r="3" spans="2:6" ht="19.5">
      <c r="B3" s="790" t="s">
        <v>790</v>
      </c>
      <c r="C3" s="790"/>
      <c r="D3" s="790"/>
      <c r="E3" s="790"/>
      <c r="F3" s="790"/>
    </row>
    <row r="4" ht="11.25" customHeight="1"/>
    <row r="5" spans="1:6" ht="12.75">
      <c r="A5" s="931" t="s">
        <v>435</v>
      </c>
      <c r="B5" s="931"/>
      <c r="C5" s="931"/>
      <c r="D5" s="931"/>
      <c r="E5" s="931"/>
      <c r="F5" s="931"/>
    </row>
    <row r="6" spans="1:6" ht="8.25" customHeight="1">
      <c r="A6" s="90"/>
      <c r="B6" s="90"/>
      <c r="C6" s="90"/>
      <c r="D6" s="90"/>
      <c r="E6" s="90"/>
      <c r="F6" s="90"/>
    </row>
    <row r="7" spans="1:2" ht="18" customHeight="1">
      <c r="A7" s="750" t="s">
        <v>780</v>
      </c>
      <c r="B7" s="750"/>
    </row>
    <row r="8" ht="18" customHeight="1" hidden="1">
      <c r="A8" s="91" t="s">
        <v>1</v>
      </c>
    </row>
    <row r="9" spans="1:6" ht="30" customHeight="1">
      <c r="A9" s="927" t="s">
        <v>2</v>
      </c>
      <c r="B9" s="927" t="s">
        <v>3</v>
      </c>
      <c r="C9" s="932" t="s">
        <v>431</v>
      </c>
      <c r="D9" s="933"/>
      <c r="E9" s="934" t="s">
        <v>434</v>
      </c>
      <c r="F9" s="934"/>
    </row>
    <row r="10" spans="1:20" s="102" customFormat="1" ht="25.5">
      <c r="A10" s="927"/>
      <c r="B10" s="927"/>
      <c r="C10" s="93" t="s">
        <v>432</v>
      </c>
      <c r="D10" s="93" t="s">
        <v>433</v>
      </c>
      <c r="E10" s="93" t="s">
        <v>432</v>
      </c>
      <c r="F10" s="93" t="s">
        <v>433</v>
      </c>
      <c r="G10" s="124"/>
      <c r="N10" s="124"/>
      <c r="O10" s="124"/>
      <c r="P10" s="124"/>
      <c r="Q10" s="124"/>
      <c r="R10" s="124"/>
      <c r="S10" s="124"/>
      <c r="T10" s="124"/>
    </row>
    <row r="11" spans="1:20" s="170" customFormat="1" ht="12.75">
      <c r="A11" s="337">
        <v>1</v>
      </c>
      <c r="B11" s="337">
        <v>2</v>
      </c>
      <c r="C11" s="337">
        <v>3</v>
      </c>
      <c r="D11" s="337">
        <v>4</v>
      </c>
      <c r="E11" s="337">
        <v>5</v>
      </c>
      <c r="F11" s="337">
        <v>6</v>
      </c>
      <c r="N11" s="324"/>
      <c r="O11" s="324"/>
      <c r="P11" s="324"/>
      <c r="Q11" s="324"/>
      <c r="R11" s="324"/>
      <c r="S11" s="324"/>
      <c r="T11" s="324"/>
    </row>
    <row r="12" spans="1:20" ht="12">
      <c r="A12" s="95">
        <v>1</v>
      </c>
      <c r="B12" s="9" t="s">
        <v>746</v>
      </c>
      <c r="C12" s="96">
        <v>135</v>
      </c>
      <c r="D12" s="96">
        <v>135</v>
      </c>
      <c r="E12" s="96">
        <v>154</v>
      </c>
      <c r="F12" s="96">
        <v>154</v>
      </c>
      <c r="N12" s="100"/>
      <c r="O12" s="100"/>
      <c r="P12" s="100"/>
      <c r="Q12" s="100"/>
      <c r="R12" s="100"/>
      <c r="S12" s="100"/>
      <c r="T12" s="100"/>
    </row>
    <row r="13" spans="1:20" ht="12">
      <c r="A13" s="95">
        <v>2</v>
      </c>
      <c r="B13" s="9" t="s">
        <v>747</v>
      </c>
      <c r="C13" s="96">
        <v>56</v>
      </c>
      <c r="D13" s="96">
        <v>56</v>
      </c>
      <c r="E13" s="96">
        <v>51</v>
      </c>
      <c r="F13" s="96">
        <v>51</v>
      </c>
      <c r="N13" s="100"/>
      <c r="O13" s="100"/>
      <c r="P13" s="100"/>
      <c r="Q13" s="100"/>
      <c r="R13" s="100"/>
      <c r="S13" s="100"/>
      <c r="T13" s="100"/>
    </row>
    <row r="14" spans="1:20" ht="12">
      <c r="A14" s="95">
        <v>3</v>
      </c>
      <c r="B14" s="9" t="s">
        <v>748</v>
      </c>
      <c r="C14" s="96">
        <v>87</v>
      </c>
      <c r="D14" s="96">
        <v>87</v>
      </c>
      <c r="E14" s="96">
        <v>80</v>
      </c>
      <c r="F14" s="96">
        <v>80</v>
      </c>
      <c r="N14" s="100"/>
      <c r="O14" s="100"/>
      <c r="P14" s="100"/>
      <c r="Q14" s="100"/>
      <c r="R14" s="100"/>
      <c r="S14" s="100"/>
      <c r="T14" s="100"/>
    </row>
    <row r="15" spans="1:20" ht="12">
      <c r="A15" s="95">
        <v>4</v>
      </c>
      <c r="B15" s="9" t="s">
        <v>749</v>
      </c>
      <c r="C15" s="96">
        <v>55</v>
      </c>
      <c r="D15" s="96">
        <v>55</v>
      </c>
      <c r="E15" s="96">
        <v>36</v>
      </c>
      <c r="F15" s="96">
        <v>36</v>
      </c>
      <c r="N15" s="100"/>
      <c r="O15" s="100"/>
      <c r="P15" s="100"/>
      <c r="Q15" s="100"/>
      <c r="R15" s="100"/>
      <c r="S15" s="100"/>
      <c r="T15" s="100"/>
    </row>
    <row r="16" spans="1:20" ht="12">
      <c r="A16" s="95">
        <v>5</v>
      </c>
      <c r="B16" s="9" t="s">
        <v>750</v>
      </c>
      <c r="C16" s="96">
        <v>109</v>
      </c>
      <c r="D16" s="96">
        <v>109</v>
      </c>
      <c r="E16" s="96">
        <v>94</v>
      </c>
      <c r="F16" s="96">
        <v>94</v>
      </c>
      <c r="N16" s="100"/>
      <c r="O16" s="100"/>
      <c r="P16" s="100"/>
      <c r="Q16" s="100"/>
      <c r="R16" s="100"/>
      <c r="S16" s="100"/>
      <c r="T16" s="100"/>
    </row>
    <row r="17" spans="1:20" ht="12">
      <c r="A17" s="95">
        <v>6</v>
      </c>
      <c r="B17" s="9" t="s">
        <v>751</v>
      </c>
      <c r="C17" s="96">
        <v>181</v>
      </c>
      <c r="D17" s="96">
        <v>181</v>
      </c>
      <c r="E17" s="96">
        <v>91</v>
      </c>
      <c r="F17" s="96">
        <v>91</v>
      </c>
      <c r="N17" s="100"/>
      <c r="O17" s="100"/>
      <c r="P17" s="100"/>
      <c r="Q17" s="100"/>
      <c r="R17" s="100"/>
      <c r="S17" s="100"/>
      <c r="T17" s="100"/>
    </row>
    <row r="18" spans="1:20" ht="12">
      <c r="A18" s="95">
        <v>7</v>
      </c>
      <c r="B18" s="9" t="s">
        <v>752</v>
      </c>
      <c r="C18" s="96">
        <v>73</v>
      </c>
      <c r="D18" s="96">
        <v>73</v>
      </c>
      <c r="E18" s="96">
        <v>60</v>
      </c>
      <c r="F18" s="96">
        <v>60</v>
      </c>
      <c r="N18" s="100"/>
      <c r="O18" s="100"/>
      <c r="P18" s="100"/>
      <c r="Q18" s="100"/>
      <c r="R18" s="100"/>
      <c r="S18" s="100"/>
      <c r="T18" s="100"/>
    </row>
    <row r="19" spans="1:20" ht="12">
      <c r="A19" s="95">
        <v>8</v>
      </c>
      <c r="B19" s="9" t="s">
        <v>753</v>
      </c>
      <c r="C19" s="96">
        <v>95</v>
      </c>
      <c r="D19" s="96">
        <v>95</v>
      </c>
      <c r="E19" s="96">
        <v>87</v>
      </c>
      <c r="F19" s="96">
        <v>87</v>
      </c>
      <c r="N19" s="100"/>
      <c r="O19" s="100"/>
      <c r="P19" s="100"/>
      <c r="Q19" s="100"/>
      <c r="R19" s="100"/>
      <c r="S19" s="100"/>
      <c r="T19" s="100"/>
    </row>
    <row r="20" spans="1:20" ht="12">
      <c r="A20" s="95">
        <v>9</v>
      </c>
      <c r="B20" s="9" t="s">
        <v>754</v>
      </c>
      <c r="C20" s="96">
        <v>111</v>
      </c>
      <c r="D20" s="96">
        <v>111</v>
      </c>
      <c r="E20" s="96">
        <v>92</v>
      </c>
      <c r="F20" s="96">
        <v>92</v>
      </c>
      <c r="N20" s="100"/>
      <c r="O20" s="100"/>
      <c r="P20" s="100"/>
      <c r="Q20" s="100"/>
      <c r="R20" s="100"/>
      <c r="S20" s="100"/>
      <c r="T20" s="100"/>
    </row>
    <row r="21" spans="1:20" ht="12">
      <c r="A21" s="95">
        <v>10</v>
      </c>
      <c r="B21" s="9" t="s">
        <v>755</v>
      </c>
      <c r="C21" s="96">
        <v>96</v>
      </c>
      <c r="D21" s="96">
        <v>96</v>
      </c>
      <c r="E21" s="96">
        <v>54</v>
      </c>
      <c r="F21" s="96">
        <v>54</v>
      </c>
      <c r="N21" s="100"/>
      <c r="O21" s="100"/>
      <c r="P21" s="100"/>
      <c r="Q21" s="100"/>
      <c r="R21" s="100"/>
      <c r="S21" s="100"/>
      <c r="T21" s="100"/>
    </row>
    <row r="22" spans="1:20" ht="12">
      <c r="A22" s="95">
        <v>11</v>
      </c>
      <c r="B22" s="9" t="s">
        <v>756</v>
      </c>
      <c r="C22" s="96">
        <v>123</v>
      </c>
      <c r="D22" s="96">
        <v>123</v>
      </c>
      <c r="E22" s="96">
        <v>107</v>
      </c>
      <c r="F22" s="96">
        <v>107</v>
      </c>
      <c r="N22" s="100"/>
      <c r="O22" s="100"/>
      <c r="P22" s="100"/>
      <c r="Q22" s="100"/>
      <c r="R22" s="100"/>
      <c r="S22" s="100"/>
      <c r="T22" s="100"/>
    </row>
    <row r="23" spans="1:20" ht="12.75">
      <c r="A23" s="92" t="s">
        <v>15</v>
      </c>
      <c r="B23" s="96"/>
      <c r="C23" s="326">
        <f>SUM(C12:C22)</f>
        <v>1121</v>
      </c>
      <c r="D23" s="326">
        <f>SUM(D12:D22)</f>
        <v>1121</v>
      </c>
      <c r="E23" s="326">
        <v>906</v>
      </c>
      <c r="F23" s="326">
        <v>906</v>
      </c>
      <c r="N23" s="100"/>
      <c r="O23" s="100"/>
      <c r="P23" s="124"/>
      <c r="Q23" s="124"/>
      <c r="R23" s="100"/>
      <c r="S23" s="100"/>
      <c r="T23" s="100"/>
    </row>
    <row r="24" spans="1:20" ht="12.75">
      <c r="A24" s="99"/>
      <c r="B24" s="100"/>
      <c r="C24" s="100"/>
      <c r="D24" s="100"/>
      <c r="E24" s="100"/>
      <c r="F24" s="100"/>
      <c r="N24" s="100"/>
      <c r="O24" s="100"/>
      <c r="P24" s="100"/>
      <c r="Q24" s="100"/>
      <c r="R24" s="100"/>
      <c r="S24" s="100"/>
      <c r="T24" s="100"/>
    </row>
    <row r="25" spans="1:20" ht="12.75">
      <c r="A25" s="99"/>
      <c r="B25" s="100"/>
      <c r="C25" s="100"/>
      <c r="D25" s="100"/>
      <c r="E25" s="100"/>
      <c r="F25" s="100"/>
      <c r="N25" s="100"/>
      <c r="O25" s="100"/>
      <c r="P25" s="100"/>
      <c r="Q25" s="100"/>
      <c r="R25" s="100"/>
      <c r="S25" s="100"/>
      <c r="T25" s="100"/>
    </row>
    <row r="26" spans="1:6" ht="12.75">
      <c r="A26" s="99"/>
      <c r="B26" s="100"/>
      <c r="C26" s="100"/>
      <c r="D26" s="100"/>
      <c r="E26" s="100"/>
      <c r="F26" s="100"/>
    </row>
    <row r="27" ht="12">
      <c r="C27" s="88" t="s">
        <v>10</v>
      </c>
    </row>
    <row r="28" spans="1:6" ht="15.75" customHeight="1">
      <c r="A28" s="101" t="s">
        <v>11</v>
      </c>
      <c r="B28" s="101"/>
      <c r="C28" s="101"/>
      <c r="D28" s="101"/>
      <c r="E28" s="101"/>
      <c r="F28" s="101"/>
    </row>
    <row r="29" spans="1:6" ht="15" customHeight="1">
      <c r="A29" s="142"/>
      <c r="B29" s="142"/>
      <c r="C29" s="142"/>
      <c r="D29" s="142"/>
      <c r="E29" s="142"/>
      <c r="F29" s="142"/>
    </row>
    <row r="30" spans="1:8" ht="15">
      <c r="A30" s="142"/>
      <c r="B30" s="142"/>
      <c r="C30" s="142"/>
      <c r="D30" s="142"/>
      <c r="E30" s="757" t="s">
        <v>758</v>
      </c>
      <c r="F30" s="757"/>
      <c r="G30" s="305"/>
      <c r="H30" s="305"/>
    </row>
    <row r="31" spans="5:8" ht="13.5">
      <c r="E31" s="757" t="s">
        <v>759</v>
      </c>
      <c r="F31" s="757"/>
      <c r="G31" s="305"/>
      <c r="H31" s="305"/>
    </row>
    <row r="32" spans="1:6" ht="12">
      <c r="A32" s="935"/>
      <c r="B32" s="935"/>
      <c r="C32" s="935"/>
      <c r="D32" s="935"/>
      <c r="E32" s="935"/>
      <c r="F32" s="935"/>
    </row>
  </sheetData>
  <sheetProtection/>
  <mergeCells count="11">
    <mergeCell ref="A32:F32"/>
    <mergeCell ref="B3:F3"/>
    <mergeCell ref="E31:F31"/>
    <mergeCell ref="B2:F2"/>
    <mergeCell ref="A5:F5"/>
    <mergeCell ref="C9:D9"/>
    <mergeCell ref="E9:F9"/>
    <mergeCell ref="A9:A10"/>
    <mergeCell ref="E30:F30"/>
    <mergeCell ref="B9:B10"/>
    <mergeCell ref="A7:B7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6"/>
  <sheetViews>
    <sheetView view="pageBreakPreview" zoomScaleNormal="85" zoomScaleSheetLayoutView="100" zoomScalePageLayoutView="0" workbookViewId="0" topLeftCell="A4">
      <selection activeCell="C38" sqref="C38"/>
    </sheetView>
  </sheetViews>
  <sheetFormatPr defaultColWidth="9.140625" defaultRowHeight="12.75"/>
  <cols>
    <col min="2" max="2" width="13.140625" style="0" customWidth="1"/>
    <col min="3" max="3" width="16.421875" style="0" customWidth="1"/>
    <col min="4" max="4" width="10.8515625" style="0" customWidth="1"/>
    <col min="5" max="5" width="13.7109375" style="0" customWidth="1"/>
    <col min="6" max="6" width="14.28125" style="0" customWidth="1"/>
    <col min="7" max="7" width="11.421875" style="0" customWidth="1"/>
    <col min="8" max="8" width="12.28125" style="0" customWidth="1"/>
    <col min="9" max="9" width="16.28125" style="0" customWidth="1"/>
    <col min="10" max="10" width="19.28125" style="0" customWidth="1"/>
  </cols>
  <sheetData>
    <row r="1" spans="1:13" ht="15">
      <c r="A1" s="88"/>
      <c r="B1" s="88"/>
      <c r="C1" s="88"/>
      <c r="D1" s="870"/>
      <c r="E1" s="870"/>
      <c r="F1" s="40"/>
      <c r="G1" s="870" t="s">
        <v>437</v>
      </c>
      <c r="H1" s="870"/>
      <c r="I1" s="870"/>
      <c r="J1" s="870"/>
      <c r="K1" s="103"/>
      <c r="L1" s="88"/>
      <c r="M1" s="88"/>
    </row>
    <row r="2" spans="1:13" ht="15">
      <c r="A2" s="929" t="s">
        <v>0</v>
      </c>
      <c r="B2" s="929"/>
      <c r="C2" s="929"/>
      <c r="D2" s="929"/>
      <c r="E2" s="929"/>
      <c r="F2" s="929"/>
      <c r="G2" s="929"/>
      <c r="H2" s="929"/>
      <c r="I2" s="929"/>
      <c r="J2" s="929"/>
      <c r="K2" s="88"/>
      <c r="L2" s="88"/>
      <c r="M2" s="88"/>
    </row>
    <row r="3" spans="1:13" ht="18">
      <c r="A3" s="133"/>
      <c r="B3" s="133"/>
      <c r="C3" s="942" t="s">
        <v>790</v>
      </c>
      <c r="D3" s="942"/>
      <c r="E3" s="942"/>
      <c r="F3" s="942"/>
      <c r="G3" s="942"/>
      <c r="H3" s="942"/>
      <c r="I3" s="942"/>
      <c r="J3" s="133"/>
      <c r="K3" s="88"/>
      <c r="L3" s="88"/>
      <c r="M3" s="88"/>
    </row>
    <row r="4" spans="1:13" ht="15">
      <c r="A4" s="791" t="s">
        <v>436</v>
      </c>
      <c r="B4" s="791"/>
      <c r="C4" s="791"/>
      <c r="D4" s="791"/>
      <c r="E4" s="791"/>
      <c r="F4" s="791"/>
      <c r="G4" s="791"/>
      <c r="H4" s="791"/>
      <c r="I4" s="791"/>
      <c r="J4" s="791"/>
      <c r="K4" s="88"/>
      <c r="L4" s="88"/>
      <c r="M4" s="88"/>
    </row>
    <row r="5" spans="1:13" ht="15">
      <c r="A5" s="750" t="s">
        <v>780</v>
      </c>
      <c r="B5" s="750"/>
      <c r="C5" s="90"/>
      <c r="D5" s="90"/>
      <c r="E5" s="90"/>
      <c r="F5" s="90"/>
      <c r="G5" s="90"/>
      <c r="H5" s="90"/>
      <c r="I5" s="90"/>
      <c r="J5" s="90"/>
      <c r="K5" s="88"/>
      <c r="L5" s="88"/>
      <c r="M5" s="88"/>
    </row>
    <row r="6" spans="1:13" ht="12">
      <c r="A6" s="88"/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</row>
    <row r="7" spans="1:13" ht="18">
      <c r="A7" s="91"/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</row>
    <row r="8" spans="1:13" ht="21.75" customHeight="1">
      <c r="A8" s="937" t="s">
        <v>2</v>
      </c>
      <c r="B8" s="937" t="s">
        <v>3</v>
      </c>
      <c r="C8" s="939" t="s">
        <v>133</v>
      </c>
      <c r="D8" s="940"/>
      <c r="E8" s="940"/>
      <c r="F8" s="940"/>
      <c r="G8" s="940"/>
      <c r="H8" s="940"/>
      <c r="I8" s="940"/>
      <c r="J8" s="941"/>
      <c r="K8" s="88"/>
      <c r="L8" s="88"/>
      <c r="M8" s="88"/>
    </row>
    <row r="9" spans="1:13" ht="39.75" customHeight="1">
      <c r="A9" s="938"/>
      <c r="B9" s="938"/>
      <c r="C9" s="93" t="s">
        <v>190</v>
      </c>
      <c r="D9" s="93" t="s">
        <v>113</v>
      </c>
      <c r="E9" s="93" t="s">
        <v>378</v>
      </c>
      <c r="F9" s="140" t="s">
        <v>159</v>
      </c>
      <c r="G9" s="140" t="s">
        <v>114</v>
      </c>
      <c r="H9" s="162" t="s">
        <v>189</v>
      </c>
      <c r="I9" s="162" t="s">
        <v>728</v>
      </c>
      <c r="J9" s="94" t="s">
        <v>15</v>
      </c>
      <c r="K9" s="102"/>
      <c r="L9" s="102"/>
      <c r="M9" s="102"/>
    </row>
    <row r="10" spans="1:13" s="14" customFormat="1" ht="12.75">
      <c r="A10" s="338">
        <v>1</v>
      </c>
      <c r="B10" s="338">
        <v>2</v>
      </c>
      <c r="C10" s="338">
        <v>3</v>
      </c>
      <c r="D10" s="338">
        <v>4</v>
      </c>
      <c r="E10" s="338">
        <v>5</v>
      </c>
      <c r="F10" s="338">
        <v>6</v>
      </c>
      <c r="G10" s="338">
        <v>7</v>
      </c>
      <c r="H10" s="339">
        <v>8</v>
      </c>
      <c r="I10" s="339">
        <v>9</v>
      </c>
      <c r="J10" s="340">
        <v>10</v>
      </c>
      <c r="K10" s="102"/>
      <c r="L10" s="102"/>
      <c r="M10" s="102"/>
    </row>
    <row r="11" spans="1:15" ht="12">
      <c r="A11" s="95">
        <v>1</v>
      </c>
      <c r="B11" s="9" t="s">
        <v>746</v>
      </c>
      <c r="C11" s="96">
        <v>0</v>
      </c>
      <c r="D11" s="96">
        <v>0</v>
      </c>
      <c r="E11" s="96">
        <v>288</v>
      </c>
      <c r="F11" s="96">
        <v>0</v>
      </c>
      <c r="G11" s="96">
        <v>0</v>
      </c>
      <c r="H11" s="96">
        <v>0</v>
      </c>
      <c r="I11" s="96">
        <v>0</v>
      </c>
      <c r="J11" s="97">
        <f>E11+G11</f>
        <v>288</v>
      </c>
      <c r="K11" s="88"/>
      <c r="L11" s="88"/>
      <c r="M11" s="88"/>
      <c r="N11" s="88"/>
      <c r="O11" s="88"/>
    </row>
    <row r="12" spans="1:14" ht="12">
      <c r="A12" s="95">
        <v>2</v>
      </c>
      <c r="B12" s="9" t="s">
        <v>747</v>
      </c>
      <c r="C12" s="96">
        <v>0</v>
      </c>
      <c r="D12" s="96">
        <v>0</v>
      </c>
      <c r="E12" s="96">
        <v>107</v>
      </c>
      <c r="F12" s="96">
        <v>0</v>
      </c>
      <c r="G12" s="96">
        <v>0</v>
      </c>
      <c r="H12" s="96">
        <v>0</v>
      </c>
      <c r="I12" s="96">
        <v>0</v>
      </c>
      <c r="J12" s="97">
        <f aca="true" t="shared" si="0" ref="J12:J21">E12+G12</f>
        <v>107</v>
      </c>
      <c r="K12" s="88"/>
      <c r="L12" s="88"/>
      <c r="M12" s="572"/>
      <c r="N12" s="572"/>
    </row>
    <row r="13" spans="1:14" ht="12">
      <c r="A13" s="95">
        <v>3</v>
      </c>
      <c r="B13" s="9" t="s">
        <v>748</v>
      </c>
      <c r="C13" s="96">
        <v>0</v>
      </c>
      <c r="D13" s="96">
        <v>0</v>
      </c>
      <c r="E13" s="96">
        <v>169</v>
      </c>
      <c r="F13" s="96">
        <v>0</v>
      </c>
      <c r="G13" s="96">
        <v>0</v>
      </c>
      <c r="H13" s="96">
        <v>0</v>
      </c>
      <c r="I13" s="96">
        <v>0</v>
      </c>
      <c r="J13" s="97">
        <f t="shared" si="0"/>
        <v>169</v>
      </c>
      <c r="K13" s="88"/>
      <c r="L13" s="88"/>
      <c r="M13" s="572"/>
      <c r="N13" s="572"/>
    </row>
    <row r="14" spans="1:13" ht="12">
      <c r="A14" s="95">
        <v>4</v>
      </c>
      <c r="B14" s="9" t="s">
        <v>749</v>
      </c>
      <c r="C14" s="96">
        <v>0</v>
      </c>
      <c r="D14" s="96">
        <v>0</v>
      </c>
      <c r="E14" s="96">
        <v>0</v>
      </c>
      <c r="F14" s="96">
        <v>0</v>
      </c>
      <c r="G14" s="96">
        <v>91</v>
      </c>
      <c r="H14" s="96">
        <v>0</v>
      </c>
      <c r="I14" s="96">
        <v>0</v>
      </c>
      <c r="J14" s="97">
        <f t="shared" si="0"/>
        <v>91</v>
      </c>
      <c r="K14" s="88"/>
      <c r="L14" s="88"/>
      <c r="M14" s="88"/>
    </row>
    <row r="15" spans="1:14" ht="12">
      <c r="A15" s="95">
        <v>5</v>
      </c>
      <c r="B15" s="9" t="s">
        <v>750</v>
      </c>
      <c r="C15" s="96">
        <v>0</v>
      </c>
      <c r="D15" s="96">
        <v>0</v>
      </c>
      <c r="E15" s="96">
        <v>203</v>
      </c>
      <c r="F15" s="96">
        <v>0</v>
      </c>
      <c r="G15" s="96">
        <v>0</v>
      </c>
      <c r="H15" s="96">
        <v>0</v>
      </c>
      <c r="I15" s="96">
        <v>0</v>
      </c>
      <c r="J15" s="97">
        <f t="shared" si="0"/>
        <v>203</v>
      </c>
      <c r="K15" s="88"/>
      <c r="L15" s="88"/>
      <c r="M15" s="88"/>
      <c r="N15" s="572"/>
    </row>
    <row r="16" spans="1:16" ht="12">
      <c r="A16" s="95">
        <v>6</v>
      </c>
      <c r="B16" s="9" t="s">
        <v>751</v>
      </c>
      <c r="C16" s="96">
        <v>0</v>
      </c>
      <c r="D16" s="96">
        <v>0</v>
      </c>
      <c r="E16" s="96">
        <v>272</v>
      </c>
      <c r="F16" s="96">
        <v>0</v>
      </c>
      <c r="G16" s="96">
        <v>0</v>
      </c>
      <c r="H16" s="96">
        <v>0</v>
      </c>
      <c r="I16" s="96">
        <v>0</v>
      </c>
      <c r="J16" s="97">
        <f t="shared" si="0"/>
        <v>272</v>
      </c>
      <c r="K16" s="88"/>
      <c r="L16" s="88"/>
      <c r="M16" s="88"/>
      <c r="N16" s="572"/>
      <c r="O16" s="572"/>
      <c r="P16" s="572"/>
    </row>
    <row r="17" spans="1:13" ht="12">
      <c r="A17" s="95">
        <v>7</v>
      </c>
      <c r="B17" s="9" t="s">
        <v>752</v>
      </c>
      <c r="C17" s="96">
        <v>0</v>
      </c>
      <c r="D17" s="96">
        <v>0</v>
      </c>
      <c r="E17" s="96">
        <v>133</v>
      </c>
      <c r="F17" s="96">
        <v>0</v>
      </c>
      <c r="G17" s="96">
        <v>0</v>
      </c>
      <c r="H17" s="96">
        <v>0</v>
      </c>
      <c r="I17" s="96">
        <v>0</v>
      </c>
      <c r="J17" s="97">
        <f t="shared" si="0"/>
        <v>133</v>
      </c>
      <c r="K17" s="88"/>
      <c r="L17" s="88"/>
      <c r="M17" s="88"/>
    </row>
    <row r="18" spans="1:15" ht="12">
      <c r="A18" s="95">
        <v>8</v>
      </c>
      <c r="B18" s="9" t="s">
        <v>753</v>
      </c>
      <c r="C18" s="96">
        <v>0</v>
      </c>
      <c r="D18" s="96">
        <v>0</v>
      </c>
      <c r="E18" s="96">
        <v>182</v>
      </c>
      <c r="F18" s="96">
        <v>0</v>
      </c>
      <c r="G18" s="96">
        <v>0</v>
      </c>
      <c r="H18" s="96">
        <v>0</v>
      </c>
      <c r="I18" s="96">
        <v>0</v>
      </c>
      <c r="J18" s="97">
        <f t="shared" si="0"/>
        <v>182</v>
      </c>
      <c r="K18" s="88"/>
      <c r="L18" s="88"/>
      <c r="M18" s="88"/>
      <c r="N18" s="572"/>
      <c r="O18" s="572"/>
    </row>
    <row r="19" spans="1:13" ht="12">
      <c r="A19" s="95">
        <v>9</v>
      </c>
      <c r="B19" s="9" t="s">
        <v>754</v>
      </c>
      <c r="C19" s="96">
        <v>0</v>
      </c>
      <c r="D19" s="96">
        <v>0</v>
      </c>
      <c r="E19" s="96">
        <v>0</v>
      </c>
      <c r="F19" s="96">
        <v>0</v>
      </c>
      <c r="G19" s="96">
        <v>202</v>
      </c>
      <c r="H19" s="96">
        <v>0</v>
      </c>
      <c r="I19" s="96">
        <v>0</v>
      </c>
      <c r="J19" s="97">
        <f t="shared" si="0"/>
        <v>202</v>
      </c>
      <c r="K19" s="88"/>
      <c r="L19" s="88"/>
      <c r="M19" s="88"/>
    </row>
    <row r="20" spans="1:14" ht="12">
      <c r="A20" s="95">
        <v>10</v>
      </c>
      <c r="B20" s="9" t="s">
        <v>755</v>
      </c>
      <c r="C20" s="96">
        <v>0</v>
      </c>
      <c r="D20" s="96">
        <v>0</v>
      </c>
      <c r="E20" s="96">
        <v>150</v>
      </c>
      <c r="F20" s="96">
        <v>0</v>
      </c>
      <c r="G20" s="96">
        <v>0</v>
      </c>
      <c r="H20" s="96">
        <v>0</v>
      </c>
      <c r="I20" s="96">
        <v>0</v>
      </c>
      <c r="J20" s="97">
        <f t="shared" si="0"/>
        <v>150</v>
      </c>
      <c r="K20" s="88"/>
      <c r="L20" s="88"/>
      <c r="M20" s="88"/>
      <c r="N20" s="572"/>
    </row>
    <row r="21" spans="1:16" ht="12">
      <c r="A21" s="95">
        <v>11</v>
      </c>
      <c r="B21" s="9" t="s">
        <v>756</v>
      </c>
      <c r="C21" s="96">
        <v>0</v>
      </c>
      <c r="D21" s="96">
        <v>0</v>
      </c>
      <c r="E21" s="96">
        <v>230</v>
      </c>
      <c r="F21" s="96">
        <v>0</v>
      </c>
      <c r="G21" s="96">
        <v>0</v>
      </c>
      <c r="H21" s="96">
        <v>0</v>
      </c>
      <c r="I21" s="96">
        <v>0</v>
      </c>
      <c r="J21" s="97">
        <f t="shared" si="0"/>
        <v>230</v>
      </c>
      <c r="K21" s="88"/>
      <c r="L21" s="88"/>
      <c r="M21" s="88"/>
      <c r="N21" s="572"/>
      <c r="O21" s="572"/>
      <c r="P21" s="572"/>
    </row>
    <row r="22" spans="1:13" ht="12.75">
      <c r="A22" s="92" t="s">
        <v>15</v>
      </c>
      <c r="B22" s="96"/>
      <c r="C22" s="326">
        <f aca="true" t="shared" si="1" ref="C22:J22">SUM(C11:C21)</f>
        <v>0</v>
      </c>
      <c r="D22" s="326">
        <f t="shared" si="1"/>
        <v>0</v>
      </c>
      <c r="E22" s="326">
        <f t="shared" si="1"/>
        <v>1734</v>
      </c>
      <c r="F22" s="326">
        <f t="shared" si="1"/>
        <v>0</v>
      </c>
      <c r="G22" s="326">
        <f t="shared" si="1"/>
        <v>293</v>
      </c>
      <c r="H22" s="379">
        <f t="shared" si="1"/>
        <v>0</v>
      </c>
      <c r="I22" s="379">
        <f t="shared" si="1"/>
        <v>0</v>
      </c>
      <c r="J22" s="380">
        <f t="shared" si="1"/>
        <v>2027</v>
      </c>
      <c r="L22" s="88"/>
      <c r="M22" s="88"/>
    </row>
    <row r="23" spans="1:13" ht="12">
      <c r="A23" s="98"/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</row>
    <row r="24" spans="1:13" ht="12">
      <c r="A24" s="88"/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</row>
    <row r="25" spans="1:13" ht="12">
      <c r="A25" s="88" t="s">
        <v>115</v>
      </c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</row>
    <row r="26" spans="1:13" ht="12">
      <c r="A26" s="88" t="s">
        <v>191</v>
      </c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</row>
    <row r="27" ht="12">
      <c r="A27" t="s">
        <v>116</v>
      </c>
    </row>
    <row r="28" spans="1:13" ht="12">
      <c r="A28" s="936" t="s">
        <v>117</v>
      </c>
      <c r="B28" s="936"/>
      <c r="C28" s="936"/>
      <c r="D28" s="936"/>
      <c r="E28" s="936"/>
      <c r="F28" s="936"/>
      <c r="G28" s="936"/>
      <c r="H28" s="936"/>
      <c r="I28" s="936"/>
      <c r="J28" s="936"/>
      <c r="K28" s="936"/>
      <c r="L28" s="936"/>
      <c r="M28" s="936"/>
    </row>
    <row r="29" spans="1:13" ht="12">
      <c r="A29" s="943" t="s">
        <v>118</v>
      </c>
      <c r="B29" s="943"/>
      <c r="C29" s="943"/>
      <c r="D29" s="943"/>
      <c r="E29" s="88"/>
      <c r="F29" s="88"/>
      <c r="G29" s="88"/>
      <c r="H29" s="88"/>
      <c r="I29" s="88"/>
      <c r="J29" s="88"/>
      <c r="K29" s="88"/>
      <c r="L29" s="88"/>
      <c r="M29" s="88"/>
    </row>
    <row r="30" spans="1:13" ht="12">
      <c r="A30" s="141" t="s">
        <v>160</v>
      </c>
      <c r="B30" s="141"/>
      <c r="C30" s="141"/>
      <c r="D30" s="141"/>
      <c r="E30" s="88"/>
      <c r="F30" s="88"/>
      <c r="G30" s="88"/>
      <c r="H30" s="88"/>
      <c r="I30" s="88"/>
      <c r="J30" s="88"/>
      <c r="K30" s="88"/>
      <c r="L30" s="88"/>
      <c r="M30" s="88"/>
    </row>
    <row r="31" spans="1:13" ht="12">
      <c r="A31" s="141"/>
      <c r="B31" s="141"/>
      <c r="C31" s="141"/>
      <c r="D31" s="141"/>
      <c r="E31" s="88"/>
      <c r="F31" s="88"/>
      <c r="G31" s="88"/>
      <c r="H31" s="88"/>
      <c r="I31" s="88"/>
      <c r="J31" s="88"/>
      <c r="K31" s="88"/>
      <c r="L31" s="88"/>
      <c r="M31" s="88"/>
    </row>
    <row r="32" spans="1:13" ht="15">
      <c r="A32" s="101" t="s">
        <v>11</v>
      </c>
      <c r="B32" s="101"/>
      <c r="C32" s="101"/>
      <c r="D32" s="101"/>
      <c r="E32" s="101"/>
      <c r="F32" s="101"/>
      <c r="G32" s="101"/>
      <c r="H32" s="101"/>
      <c r="I32" s="101"/>
      <c r="J32" s="142"/>
      <c r="K32" s="142"/>
      <c r="L32" s="88"/>
      <c r="M32" s="88"/>
    </row>
    <row r="33" spans="1:13" ht="15">
      <c r="A33" s="142"/>
      <c r="B33" s="142"/>
      <c r="C33" s="142"/>
      <c r="D33" s="142"/>
      <c r="E33" s="142"/>
      <c r="F33" s="142"/>
      <c r="G33" s="142"/>
      <c r="H33" s="142"/>
      <c r="I33" s="142"/>
      <c r="J33" s="142"/>
      <c r="K33" s="88"/>
      <c r="L33" s="88"/>
      <c r="M33" s="88"/>
    </row>
    <row r="34" spans="1:13" ht="15.75" customHeight="1">
      <c r="A34" s="142"/>
      <c r="B34" s="142"/>
      <c r="C34" s="142"/>
      <c r="D34" s="142"/>
      <c r="E34" s="142"/>
      <c r="F34" s="142"/>
      <c r="G34" s="142"/>
      <c r="H34" s="142"/>
      <c r="I34" s="142"/>
      <c r="J34" s="142"/>
      <c r="K34" s="142"/>
      <c r="L34" s="88"/>
      <c r="M34" s="88"/>
    </row>
    <row r="35" spans="1:13" ht="13.5">
      <c r="A35" s="88"/>
      <c r="B35" s="88"/>
      <c r="C35" s="88"/>
      <c r="D35" s="88"/>
      <c r="E35" s="88"/>
      <c r="F35" s="88"/>
      <c r="G35" s="757" t="s">
        <v>758</v>
      </c>
      <c r="H35" s="757"/>
      <c r="I35" s="757"/>
      <c r="J35" s="757"/>
      <c r="K35" s="305"/>
      <c r="L35" s="35"/>
      <c r="M35" s="88"/>
    </row>
    <row r="36" spans="1:13" ht="13.5">
      <c r="A36" s="381"/>
      <c r="B36" s="381"/>
      <c r="C36" s="381"/>
      <c r="D36" s="381"/>
      <c r="E36" s="381"/>
      <c r="F36" s="381"/>
      <c r="G36" s="757" t="s">
        <v>759</v>
      </c>
      <c r="H36" s="757"/>
      <c r="I36" s="757"/>
      <c r="J36" s="757"/>
      <c r="K36" s="305"/>
      <c r="L36" s="88"/>
      <c r="M36" s="88"/>
    </row>
  </sheetData>
  <sheetProtection/>
  <mergeCells count="15">
    <mergeCell ref="K28:M28"/>
    <mergeCell ref="A8:A9"/>
    <mergeCell ref="B8:B9"/>
    <mergeCell ref="C8:J8"/>
    <mergeCell ref="C3:I3"/>
    <mergeCell ref="G35:J35"/>
    <mergeCell ref="A28:D28"/>
    <mergeCell ref="E28:J28"/>
    <mergeCell ref="A29:D29"/>
    <mergeCell ref="G36:J36"/>
    <mergeCell ref="D1:E1"/>
    <mergeCell ref="G1:J1"/>
    <mergeCell ref="A2:J2"/>
    <mergeCell ref="A4:J4"/>
    <mergeCell ref="A5:B5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98" r:id="rId1"/>
</worksheet>
</file>

<file path=xl/worksheets/sheet4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3"/>
  <sheetViews>
    <sheetView view="pageBreakPreview" zoomScale="76" zoomScaleNormal="80" zoomScaleSheetLayoutView="76" zoomScalePageLayoutView="0" workbookViewId="0" topLeftCell="A1">
      <selection activeCell="C38" sqref="C38"/>
    </sheetView>
  </sheetViews>
  <sheetFormatPr defaultColWidth="9.140625" defaultRowHeight="12.75"/>
  <cols>
    <col min="1" max="1" width="6.140625" style="0" customWidth="1"/>
    <col min="2" max="2" width="17.00390625" style="0" customWidth="1"/>
    <col min="3" max="3" width="13.57421875" style="0" customWidth="1"/>
    <col min="4" max="4" width="13.8515625" style="0" customWidth="1"/>
    <col min="5" max="5" width="17.00390625" style="0" customWidth="1"/>
    <col min="6" max="6" width="34.8515625" style="0" customWidth="1"/>
    <col min="7" max="7" width="11.140625" style="0" customWidth="1"/>
    <col min="8" max="8" width="13.28125" style="0" customWidth="1"/>
    <col min="9" max="9" width="17.00390625" style="0" customWidth="1"/>
    <col min="10" max="10" width="11.421875" style="0" customWidth="1"/>
    <col min="11" max="11" width="11.00390625" style="0" customWidth="1"/>
    <col min="12" max="12" width="15.7109375" style="0" customWidth="1"/>
    <col min="13" max="13" width="18.7109375" style="0" customWidth="1"/>
    <col min="14" max="14" width="12.28125" style="0" customWidth="1"/>
    <col min="15" max="15" width="12.7109375" style="0" customWidth="1"/>
    <col min="16" max="16" width="16.140625" style="0" customWidth="1"/>
  </cols>
  <sheetData>
    <row r="1" spans="1:16" ht="15">
      <c r="A1" s="88"/>
      <c r="B1" s="88"/>
      <c r="C1" s="88"/>
      <c r="D1" s="88"/>
      <c r="E1" s="88"/>
      <c r="F1" s="88"/>
      <c r="G1" s="88"/>
      <c r="H1" s="88"/>
      <c r="I1" s="88"/>
      <c r="J1" s="88"/>
      <c r="K1" s="88"/>
      <c r="L1" s="870" t="s">
        <v>537</v>
      </c>
      <c r="M1" s="870"/>
      <c r="N1" s="103"/>
      <c r="O1" s="88"/>
      <c r="P1" s="88"/>
    </row>
    <row r="2" spans="1:16" ht="15">
      <c r="A2" s="929" t="s">
        <v>0</v>
      </c>
      <c r="B2" s="929"/>
      <c r="C2" s="929"/>
      <c r="D2" s="929"/>
      <c r="E2" s="929"/>
      <c r="F2" s="929"/>
      <c r="G2" s="929"/>
      <c r="H2" s="929"/>
      <c r="I2" s="929"/>
      <c r="J2" s="929"/>
      <c r="K2" s="929"/>
      <c r="L2" s="929"/>
      <c r="M2" s="929"/>
      <c r="N2" s="88"/>
      <c r="O2" s="88"/>
      <c r="P2" s="88"/>
    </row>
    <row r="3" spans="1:16" ht="19.5">
      <c r="A3" s="790" t="s">
        <v>790</v>
      </c>
      <c r="B3" s="790"/>
      <c r="C3" s="790"/>
      <c r="D3" s="790"/>
      <c r="E3" s="790"/>
      <c r="F3" s="790"/>
      <c r="G3" s="790"/>
      <c r="H3" s="790"/>
      <c r="I3" s="790"/>
      <c r="J3" s="790"/>
      <c r="K3" s="790"/>
      <c r="L3" s="790"/>
      <c r="M3" s="790"/>
      <c r="N3" s="88"/>
      <c r="O3" s="88"/>
      <c r="P3" s="88"/>
    </row>
    <row r="4" spans="1:16" ht="12">
      <c r="A4" s="88"/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</row>
    <row r="5" spans="1:16" ht="15">
      <c r="A5" s="791" t="s">
        <v>536</v>
      </c>
      <c r="B5" s="791"/>
      <c r="C5" s="791"/>
      <c r="D5" s="791"/>
      <c r="E5" s="791"/>
      <c r="F5" s="791"/>
      <c r="G5" s="791"/>
      <c r="H5" s="791"/>
      <c r="I5" s="791"/>
      <c r="J5" s="791"/>
      <c r="K5" s="791"/>
      <c r="L5" s="791"/>
      <c r="M5" s="791"/>
      <c r="N5" s="88"/>
      <c r="O5" s="88"/>
      <c r="P5" s="88"/>
    </row>
    <row r="6" spans="1:16" ht="12">
      <c r="A6" s="88"/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</row>
    <row r="7" spans="1:16" ht="12.75">
      <c r="A7" s="750" t="s">
        <v>780</v>
      </c>
      <c r="B7" s="750"/>
      <c r="C7" s="31"/>
      <c r="D7" s="31"/>
      <c r="E7" s="31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</row>
    <row r="8" spans="1:16" ht="18">
      <c r="A8" s="91"/>
      <c r="B8" s="91"/>
      <c r="C8" s="91"/>
      <c r="D8" s="91"/>
      <c r="E8" s="91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</row>
    <row r="9" spans="1:26" ht="19.5" customHeight="1">
      <c r="A9" s="927" t="s">
        <v>2</v>
      </c>
      <c r="B9" s="927" t="s">
        <v>3</v>
      </c>
      <c r="C9" s="944" t="s">
        <v>113</v>
      </c>
      <c r="D9" s="944"/>
      <c r="E9" s="945"/>
      <c r="F9" s="946" t="s">
        <v>114</v>
      </c>
      <c r="G9" s="944"/>
      <c r="H9" s="944"/>
      <c r="I9" s="945"/>
      <c r="J9" s="946" t="s">
        <v>189</v>
      </c>
      <c r="K9" s="944"/>
      <c r="L9" s="944"/>
      <c r="M9" s="945"/>
      <c r="Y9" s="9"/>
      <c r="Z9" s="12"/>
    </row>
    <row r="10" spans="1:13" ht="45.75" customHeight="1">
      <c r="A10" s="927"/>
      <c r="B10" s="927"/>
      <c r="C10" s="144" t="s">
        <v>380</v>
      </c>
      <c r="D10" s="4" t="s">
        <v>377</v>
      </c>
      <c r="E10" s="144" t="s">
        <v>192</v>
      </c>
      <c r="F10" s="4" t="s">
        <v>375</v>
      </c>
      <c r="G10" s="144" t="s">
        <v>376</v>
      </c>
      <c r="H10" s="4" t="s">
        <v>377</v>
      </c>
      <c r="I10" s="144" t="s">
        <v>192</v>
      </c>
      <c r="J10" s="4" t="s">
        <v>379</v>
      </c>
      <c r="K10" s="144" t="s">
        <v>376</v>
      </c>
      <c r="L10" s="4" t="s">
        <v>377</v>
      </c>
      <c r="M10" s="5" t="s">
        <v>192</v>
      </c>
    </row>
    <row r="11" spans="1:13" s="14" customFormat="1" ht="12.75">
      <c r="A11" s="338">
        <v>1</v>
      </c>
      <c r="B11" s="338">
        <v>2</v>
      </c>
      <c r="C11" s="338">
        <v>3</v>
      </c>
      <c r="D11" s="338">
        <v>4</v>
      </c>
      <c r="E11" s="338">
        <v>5</v>
      </c>
      <c r="F11" s="338">
        <v>6</v>
      </c>
      <c r="G11" s="338">
        <v>7</v>
      </c>
      <c r="H11" s="338">
        <v>8</v>
      </c>
      <c r="I11" s="338">
        <v>9</v>
      </c>
      <c r="J11" s="338">
        <v>10</v>
      </c>
      <c r="K11" s="338">
        <v>11</v>
      </c>
      <c r="L11" s="338">
        <v>12</v>
      </c>
      <c r="M11" s="338">
        <v>13</v>
      </c>
    </row>
    <row r="12" spans="1:13" ht="12">
      <c r="A12" s="95">
        <v>1</v>
      </c>
      <c r="B12" s="378" t="s">
        <v>746</v>
      </c>
      <c r="C12" s="96">
        <v>0</v>
      </c>
      <c r="D12" s="96">
        <v>0</v>
      </c>
      <c r="E12" s="96">
        <v>0</v>
      </c>
      <c r="F12" s="96">
        <v>0</v>
      </c>
      <c r="G12" s="96">
        <v>0</v>
      </c>
      <c r="H12" s="96">
        <v>0</v>
      </c>
      <c r="I12" s="96">
        <v>0</v>
      </c>
      <c r="J12" s="96">
        <v>0</v>
      </c>
      <c r="K12" s="96">
        <v>0</v>
      </c>
      <c r="L12" s="96">
        <v>0</v>
      </c>
      <c r="M12" s="96">
        <v>0</v>
      </c>
    </row>
    <row r="13" spans="1:13" ht="12">
      <c r="A13" s="95">
        <v>2</v>
      </c>
      <c r="B13" s="378" t="s">
        <v>747</v>
      </c>
      <c r="C13" s="96">
        <v>0</v>
      </c>
      <c r="D13" s="96">
        <v>0</v>
      </c>
      <c r="E13" s="96">
        <v>0</v>
      </c>
      <c r="F13" s="96">
        <v>0</v>
      </c>
      <c r="G13" s="96">
        <v>0</v>
      </c>
      <c r="H13" s="96">
        <v>0</v>
      </c>
      <c r="I13" s="96">
        <v>0</v>
      </c>
      <c r="J13" s="96">
        <v>0</v>
      </c>
      <c r="K13" s="96">
        <v>0</v>
      </c>
      <c r="L13" s="96">
        <v>0</v>
      </c>
      <c r="M13" s="96">
        <v>0</v>
      </c>
    </row>
    <row r="14" spans="1:13" ht="12">
      <c r="A14" s="95">
        <v>3</v>
      </c>
      <c r="B14" s="378" t="s">
        <v>748</v>
      </c>
      <c r="C14" s="96">
        <v>0</v>
      </c>
      <c r="D14" s="96">
        <v>0</v>
      </c>
      <c r="E14" s="96">
        <v>0</v>
      </c>
      <c r="F14" s="96">
        <v>0</v>
      </c>
      <c r="G14" s="96">
        <v>0</v>
      </c>
      <c r="H14" s="96">
        <v>0</v>
      </c>
      <c r="I14" s="96">
        <v>0</v>
      </c>
      <c r="J14" s="96">
        <v>0</v>
      </c>
      <c r="K14" s="96">
        <v>0</v>
      </c>
      <c r="L14" s="96">
        <v>0</v>
      </c>
      <c r="M14" s="96">
        <v>0</v>
      </c>
    </row>
    <row r="15" spans="1:13" ht="12">
      <c r="A15" s="95">
        <v>4</v>
      </c>
      <c r="B15" s="378" t="s">
        <v>749</v>
      </c>
      <c r="C15" s="96">
        <v>0</v>
      </c>
      <c r="D15" s="96">
        <v>0</v>
      </c>
      <c r="E15" s="96">
        <v>0</v>
      </c>
      <c r="F15" s="96" t="s">
        <v>766</v>
      </c>
      <c r="G15" s="96">
        <v>91</v>
      </c>
      <c r="H15" s="96">
        <v>91</v>
      </c>
      <c r="I15" s="96">
        <v>4290</v>
      </c>
      <c r="J15" s="96">
        <v>0</v>
      </c>
      <c r="K15" s="96">
        <v>0</v>
      </c>
      <c r="L15" s="96">
        <v>0</v>
      </c>
      <c r="M15" s="96">
        <v>0</v>
      </c>
    </row>
    <row r="16" spans="1:13" ht="12">
      <c r="A16" s="95">
        <v>5</v>
      </c>
      <c r="B16" s="378" t="s">
        <v>750</v>
      </c>
      <c r="C16" s="96">
        <v>0</v>
      </c>
      <c r="D16" s="96">
        <v>0</v>
      </c>
      <c r="E16" s="96">
        <v>0</v>
      </c>
      <c r="F16" s="96">
        <v>0</v>
      </c>
      <c r="G16" s="96">
        <v>0</v>
      </c>
      <c r="H16" s="96">
        <v>0</v>
      </c>
      <c r="I16" s="96">
        <v>0</v>
      </c>
      <c r="J16" s="96">
        <v>0</v>
      </c>
      <c r="K16" s="96">
        <v>0</v>
      </c>
      <c r="L16" s="96">
        <v>0</v>
      </c>
      <c r="M16" s="96">
        <v>0</v>
      </c>
    </row>
    <row r="17" spans="1:13" ht="12">
      <c r="A17" s="95">
        <v>6</v>
      </c>
      <c r="B17" s="378" t="s">
        <v>751</v>
      </c>
      <c r="C17" s="96">
        <v>0</v>
      </c>
      <c r="D17" s="96">
        <v>0</v>
      </c>
      <c r="E17" s="96">
        <v>0</v>
      </c>
      <c r="F17" s="96">
        <v>0</v>
      </c>
      <c r="G17" s="96">
        <v>0</v>
      </c>
      <c r="H17" s="96">
        <v>0</v>
      </c>
      <c r="I17" s="96">
        <v>0</v>
      </c>
      <c r="J17" s="96">
        <v>0</v>
      </c>
      <c r="K17" s="96">
        <v>0</v>
      </c>
      <c r="L17" s="96">
        <v>0</v>
      </c>
      <c r="M17" s="96">
        <v>0</v>
      </c>
    </row>
    <row r="18" spans="1:13" ht="12">
      <c r="A18" s="95">
        <v>7</v>
      </c>
      <c r="B18" s="378" t="s">
        <v>752</v>
      </c>
      <c r="C18" s="96">
        <v>0</v>
      </c>
      <c r="D18" s="96">
        <v>0</v>
      </c>
      <c r="E18" s="96">
        <v>0</v>
      </c>
      <c r="F18" s="96">
        <v>0</v>
      </c>
      <c r="G18" s="96">
        <v>0</v>
      </c>
      <c r="H18" s="96">
        <v>0</v>
      </c>
      <c r="I18" s="96">
        <v>0</v>
      </c>
      <c r="J18" s="96">
        <v>0</v>
      </c>
      <c r="K18" s="96">
        <v>0</v>
      </c>
      <c r="L18" s="96">
        <v>0</v>
      </c>
      <c r="M18" s="96">
        <v>0</v>
      </c>
    </row>
    <row r="19" spans="1:13" ht="12">
      <c r="A19" s="95">
        <v>8</v>
      </c>
      <c r="B19" s="378" t="s">
        <v>753</v>
      </c>
      <c r="C19" s="96">
        <v>0</v>
      </c>
      <c r="D19" s="96">
        <v>0</v>
      </c>
      <c r="E19" s="96">
        <v>0</v>
      </c>
      <c r="F19" s="96">
        <v>0</v>
      </c>
      <c r="G19" s="96">
        <v>0</v>
      </c>
      <c r="H19" s="96">
        <v>0</v>
      </c>
      <c r="I19" s="96">
        <v>0</v>
      </c>
      <c r="J19" s="96">
        <v>0</v>
      </c>
      <c r="K19" s="96">
        <v>0</v>
      </c>
      <c r="L19" s="96">
        <v>0</v>
      </c>
      <c r="M19" s="96">
        <v>0</v>
      </c>
    </row>
    <row r="20" spans="1:13" ht="12">
      <c r="A20" s="95">
        <v>9</v>
      </c>
      <c r="B20" s="378" t="s">
        <v>754</v>
      </c>
      <c r="C20" s="96">
        <v>0</v>
      </c>
      <c r="D20" s="96">
        <v>0</v>
      </c>
      <c r="E20" s="96">
        <v>0</v>
      </c>
      <c r="F20" s="96" t="s">
        <v>767</v>
      </c>
      <c r="G20" s="96">
        <v>202</v>
      </c>
      <c r="H20" s="96">
        <v>202</v>
      </c>
      <c r="I20" s="96">
        <v>19022</v>
      </c>
      <c r="J20" s="96">
        <v>0</v>
      </c>
      <c r="K20" s="96">
        <v>0</v>
      </c>
      <c r="L20" s="96">
        <v>0</v>
      </c>
      <c r="M20" s="96">
        <v>0</v>
      </c>
    </row>
    <row r="21" spans="1:13" ht="12">
      <c r="A21" s="95">
        <v>10</v>
      </c>
      <c r="B21" s="378" t="s">
        <v>755</v>
      </c>
      <c r="C21" s="96">
        <v>0</v>
      </c>
      <c r="D21" s="96">
        <v>0</v>
      </c>
      <c r="E21" s="96">
        <v>0</v>
      </c>
      <c r="F21" s="96">
        <v>0</v>
      </c>
      <c r="G21" s="96">
        <v>0</v>
      </c>
      <c r="H21" s="96">
        <v>0</v>
      </c>
      <c r="I21" s="96">
        <v>0</v>
      </c>
      <c r="J21" s="96">
        <v>0</v>
      </c>
      <c r="K21" s="96">
        <v>0</v>
      </c>
      <c r="L21" s="96">
        <v>0</v>
      </c>
      <c r="M21" s="96">
        <v>0</v>
      </c>
    </row>
    <row r="22" spans="1:13" ht="12">
      <c r="A22" s="95">
        <v>11</v>
      </c>
      <c r="B22" s="378" t="s">
        <v>756</v>
      </c>
      <c r="C22" s="96">
        <v>0</v>
      </c>
      <c r="D22" s="96">
        <v>0</v>
      </c>
      <c r="E22" s="96">
        <v>0</v>
      </c>
      <c r="F22" s="96">
        <v>0</v>
      </c>
      <c r="G22" s="96">
        <v>0</v>
      </c>
      <c r="H22" s="96">
        <v>0</v>
      </c>
      <c r="I22" s="96">
        <v>0</v>
      </c>
      <c r="J22" s="96">
        <v>0</v>
      </c>
      <c r="K22" s="96">
        <v>0</v>
      </c>
      <c r="L22" s="96">
        <v>0</v>
      </c>
      <c r="M22" s="96">
        <v>0</v>
      </c>
    </row>
    <row r="23" spans="1:13" ht="12.75">
      <c r="A23" s="92" t="s">
        <v>15</v>
      </c>
      <c r="B23" s="92"/>
      <c r="C23" s="326">
        <f>SUM(C12:C22)</f>
        <v>0</v>
      </c>
      <c r="D23" s="326">
        <f>SUM(D12:D22)</f>
        <v>0</v>
      </c>
      <c r="E23" s="326">
        <f>SUM(E12:E22)</f>
        <v>0</v>
      </c>
      <c r="F23" s="326"/>
      <c r="G23" s="326">
        <f aca="true" t="shared" si="0" ref="G23:M23">SUM(G12:G22)</f>
        <v>293</v>
      </c>
      <c r="H23" s="326">
        <f t="shared" si="0"/>
        <v>293</v>
      </c>
      <c r="I23" s="326">
        <f t="shared" si="0"/>
        <v>23312</v>
      </c>
      <c r="J23" s="326">
        <f t="shared" si="0"/>
        <v>0</v>
      </c>
      <c r="K23" s="326">
        <f t="shared" si="0"/>
        <v>0</v>
      </c>
      <c r="L23" s="326">
        <f t="shared" si="0"/>
        <v>0</v>
      </c>
      <c r="M23" s="326">
        <f t="shared" si="0"/>
        <v>0</v>
      </c>
    </row>
    <row r="24" spans="1:16" ht="12">
      <c r="A24" s="98"/>
      <c r="B24" s="98"/>
      <c r="C24" s="98"/>
      <c r="D24" s="98"/>
      <c r="E24" s="9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</row>
    <row r="25" spans="1:16" ht="12">
      <c r="A25" s="88"/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</row>
    <row r="26" spans="1:16" ht="12">
      <c r="A26" s="88"/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</row>
    <row r="28" spans="1:16" ht="12">
      <c r="A28" s="936"/>
      <c r="B28" s="936"/>
      <c r="C28" s="936"/>
      <c r="D28" s="936"/>
      <c r="E28" s="936"/>
      <c r="F28" s="936"/>
      <c r="G28" s="936"/>
      <c r="H28" s="936"/>
      <c r="I28" s="936"/>
      <c r="J28" s="936"/>
      <c r="K28" s="936"/>
      <c r="L28" s="936"/>
      <c r="M28" s="106"/>
      <c r="N28" s="936"/>
      <c r="O28" s="936"/>
      <c r="P28" s="936"/>
    </row>
    <row r="29" spans="1:16" ht="12">
      <c r="A29" s="88"/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</row>
    <row r="30" spans="1:16" ht="15">
      <c r="A30" s="101" t="s">
        <v>11</v>
      </c>
      <c r="B30" s="101"/>
      <c r="C30" s="101"/>
      <c r="D30" s="101"/>
      <c r="E30" s="101"/>
      <c r="F30" s="101"/>
      <c r="G30" s="101"/>
      <c r="H30" s="101"/>
      <c r="I30" s="101"/>
      <c r="J30" s="101"/>
      <c r="K30" s="142"/>
      <c r="L30" s="142"/>
      <c r="M30" s="142"/>
      <c r="N30" s="142"/>
      <c r="O30" s="88"/>
      <c r="P30" s="88"/>
    </row>
    <row r="31" spans="1:16" ht="15">
      <c r="A31" s="142"/>
      <c r="B31" s="142"/>
      <c r="C31" s="142"/>
      <c r="D31" s="142"/>
      <c r="E31" s="142"/>
      <c r="F31" s="142"/>
      <c r="G31" s="142"/>
      <c r="H31" s="142"/>
      <c r="I31" s="142"/>
      <c r="J31" s="142"/>
      <c r="K31" s="142"/>
      <c r="L31" s="142"/>
      <c r="M31" s="142"/>
      <c r="N31" s="88"/>
      <c r="O31" s="88"/>
      <c r="P31" s="88"/>
    </row>
    <row r="32" spans="1:16" ht="15" customHeight="1">
      <c r="A32" s="142"/>
      <c r="B32" s="142"/>
      <c r="C32" s="142"/>
      <c r="D32" s="142"/>
      <c r="E32" s="142"/>
      <c r="F32" s="142"/>
      <c r="G32" s="142"/>
      <c r="H32" s="142"/>
      <c r="I32" s="757" t="s">
        <v>758</v>
      </c>
      <c r="J32" s="757"/>
      <c r="K32" s="757"/>
      <c r="L32" s="757"/>
      <c r="M32" s="757"/>
      <c r="N32" s="142"/>
      <c r="O32" s="88"/>
      <c r="P32" s="88"/>
    </row>
    <row r="33" spans="1:16" ht="13.5">
      <c r="A33" s="88"/>
      <c r="B33" s="88"/>
      <c r="C33" s="88"/>
      <c r="D33" s="88"/>
      <c r="E33" s="88"/>
      <c r="F33" s="88"/>
      <c r="G33" s="88"/>
      <c r="I33" s="757" t="s">
        <v>759</v>
      </c>
      <c r="J33" s="757"/>
      <c r="K33" s="757"/>
      <c r="L33" s="757"/>
      <c r="M33" s="757"/>
      <c r="N33" s="35"/>
      <c r="O33" s="35"/>
      <c r="P33" s="35"/>
    </row>
  </sheetData>
  <sheetProtection/>
  <mergeCells count="14">
    <mergeCell ref="A9:A10"/>
    <mergeCell ref="B9:B10"/>
    <mergeCell ref="F9:I9"/>
    <mergeCell ref="J9:M9"/>
    <mergeCell ref="A28:L28"/>
    <mergeCell ref="I32:M32"/>
    <mergeCell ref="I33:M33"/>
    <mergeCell ref="N28:P28"/>
    <mergeCell ref="C9:E9"/>
    <mergeCell ref="L1:M1"/>
    <mergeCell ref="A2:M2"/>
    <mergeCell ref="A3:M3"/>
    <mergeCell ref="A5:M5"/>
    <mergeCell ref="A7:B7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66" r:id="rId1"/>
</worksheet>
</file>

<file path=xl/worksheets/sheet4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view="pageBreakPreview" zoomScale="84" zoomScaleSheetLayoutView="84" zoomScalePageLayoutView="0" workbookViewId="0" topLeftCell="A1">
      <selection activeCell="C38" sqref="C38"/>
    </sheetView>
  </sheetViews>
  <sheetFormatPr defaultColWidth="9.140625" defaultRowHeight="12.75"/>
  <cols>
    <col min="1" max="1" width="5.8515625" style="0" customWidth="1"/>
    <col min="2" max="2" width="11.7109375" style="0" customWidth="1"/>
    <col min="6" max="6" width="13.421875" style="0" customWidth="1"/>
    <col min="7" max="7" width="14.8515625" style="0" customWidth="1"/>
    <col min="8" max="8" width="12.421875" style="0" customWidth="1"/>
    <col min="9" max="9" width="15.28125" style="0" customWidth="1"/>
    <col min="10" max="10" width="14.28125" style="0" customWidth="1"/>
    <col min="11" max="11" width="13.8515625" style="0" customWidth="1"/>
    <col min="12" max="12" width="9.140625" style="0" hidden="1" customWidth="1"/>
  </cols>
  <sheetData>
    <row r="1" spans="1:11" ht="15">
      <c r="A1" s="805" t="s">
        <v>0</v>
      </c>
      <c r="B1" s="805"/>
      <c r="C1" s="805"/>
      <c r="D1" s="805"/>
      <c r="E1" s="805"/>
      <c r="F1" s="805"/>
      <c r="G1" s="805"/>
      <c r="H1" s="805"/>
      <c r="I1" s="805"/>
      <c r="J1" s="947" t="s">
        <v>516</v>
      </c>
      <c r="K1" s="947"/>
    </row>
    <row r="2" spans="1:11" ht="20.25">
      <c r="A2" s="806" t="s">
        <v>790</v>
      </c>
      <c r="B2" s="806"/>
      <c r="C2" s="806"/>
      <c r="D2" s="806"/>
      <c r="E2" s="806"/>
      <c r="F2" s="806"/>
      <c r="G2" s="806"/>
      <c r="H2" s="806"/>
      <c r="I2" s="806"/>
      <c r="J2" s="806"/>
      <c r="K2" s="806"/>
    </row>
    <row r="3" spans="1:11" ht="13.5">
      <c r="A3" s="208"/>
      <c r="B3" s="208"/>
      <c r="C3" s="208"/>
      <c r="D3" s="208"/>
      <c r="E3" s="208"/>
      <c r="F3" s="208"/>
      <c r="G3" s="208"/>
      <c r="H3" s="208"/>
      <c r="I3" s="208"/>
      <c r="J3" s="208"/>
      <c r="K3" s="208"/>
    </row>
    <row r="4" spans="1:11" ht="27" customHeight="1">
      <c r="A4" s="948" t="s">
        <v>713</v>
      </c>
      <c r="B4" s="948"/>
      <c r="C4" s="948"/>
      <c r="D4" s="948"/>
      <c r="E4" s="948"/>
      <c r="F4" s="948"/>
      <c r="G4" s="948"/>
      <c r="H4" s="948"/>
      <c r="I4" s="948"/>
      <c r="J4" s="948"/>
      <c r="K4" s="948"/>
    </row>
    <row r="5" spans="1:12" ht="13.5">
      <c r="A5" s="750" t="s">
        <v>780</v>
      </c>
      <c r="B5" s="750"/>
      <c r="C5" s="209"/>
      <c r="D5" s="209"/>
      <c r="E5" s="209"/>
      <c r="F5" s="209"/>
      <c r="G5" s="209"/>
      <c r="H5" s="209"/>
      <c r="I5" s="208"/>
      <c r="J5" s="893" t="s">
        <v>889</v>
      </c>
      <c r="K5" s="893"/>
      <c r="L5" s="893"/>
    </row>
    <row r="6" spans="1:11" ht="27.75" customHeight="1">
      <c r="A6" s="903" t="s">
        <v>2</v>
      </c>
      <c r="B6" s="903" t="s">
        <v>3</v>
      </c>
      <c r="C6" s="903" t="s">
        <v>289</v>
      </c>
      <c r="D6" s="903" t="s">
        <v>290</v>
      </c>
      <c r="E6" s="903"/>
      <c r="F6" s="903"/>
      <c r="G6" s="903"/>
      <c r="H6" s="903"/>
      <c r="I6" s="897" t="s">
        <v>291</v>
      </c>
      <c r="J6" s="898"/>
      <c r="K6" s="899"/>
    </row>
    <row r="7" spans="1:11" ht="90" customHeight="1">
      <c r="A7" s="903"/>
      <c r="B7" s="903"/>
      <c r="C7" s="903"/>
      <c r="D7" s="240" t="s">
        <v>292</v>
      </c>
      <c r="E7" s="240" t="s">
        <v>192</v>
      </c>
      <c r="F7" s="240" t="s">
        <v>439</v>
      </c>
      <c r="G7" s="240" t="s">
        <v>293</v>
      </c>
      <c r="H7" s="240" t="s">
        <v>413</v>
      </c>
      <c r="I7" s="240" t="s">
        <v>294</v>
      </c>
      <c r="J7" s="240" t="s">
        <v>295</v>
      </c>
      <c r="K7" s="240" t="s">
        <v>296</v>
      </c>
    </row>
    <row r="8" spans="1:11" ht="13.5">
      <c r="A8" s="211" t="s">
        <v>253</v>
      </c>
      <c r="B8" s="211" t="s">
        <v>254</v>
      </c>
      <c r="C8" s="211" t="s">
        <v>255</v>
      </c>
      <c r="D8" s="211" t="s">
        <v>256</v>
      </c>
      <c r="E8" s="211" t="s">
        <v>257</v>
      </c>
      <c r="F8" s="211" t="s">
        <v>258</v>
      </c>
      <c r="G8" s="211" t="s">
        <v>259</v>
      </c>
      <c r="H8" s="211" t="s">
        <v>260</v>
      </c>
      <c r="I8" s="211" t="s">
        <v>279</v>
      </c>
      <c r="J8" s="211" t="s">
        <v>280</v>
      </c>
      <c r="K8" s="211" t="s">
        <v>281</v>
      </c>
    </row>
    <row r="9" spans="1:11" ht="12">
      <c r="A9" s="8">
        <v>1</v>
      </c>
      <c r="B9" s="378" t="s">
        <v>746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</row>
    <row r="10" spans="1:11" ht="12">
      <c r="A10" s="8">
        <v>2</v>
      </c>
      <c r="B10" s="378" t="s">
        <v>747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</row>
    <row r="11" spans="1:11" ht="12">
      <c r="A11" s="8">
        <v>3</v>
      </c>
      <c r="B11" s="378" t="s">
        <v>748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</row>
    <row r="12" spans="1:11" ht="12">
      <c r="A12" s="8">
        <v>4</v>
      </c>
      <c r="B12" s="378" t="s">
        <v>749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</row>
    <row r="13" spans="1:11" ht="12">
      <c r="A13" s="8">
        <v>5</v>
      </c>
      <c r="B13" s="378" t="s">
        <v>750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</row>
    <row r="14" spans="1:11" ht="12">
      <c r="A14" s="8">
        <v>6</v>
      </c>
      <c r="B14" s="378" t="s">
        <v>751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</row>
    <row r="15" spans="1:11" ht="12">
      <c r="A15" s="8">
        <v>7</v>
      </c>
      <c r="B15" s="378" t="s">
        <v>752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</row>
    <row r="16" spans="1:11" ht="12">
      <c r="A16" s="8">
        <v>8</v>
      </c>
      <c r="B16" s="378" t="s">
        <v>753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</row>
    <row r="17" spans="1:11" ht="12">
      <c r="A17" s="8">
        <v>9</v>
      </c>
      <c r="B17" s="378" t="s">
        <v>754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</row>
    <row r="18" spans="1:11" ht="12">
      <c r="A18" s="8">
        <v>10</v>
      </c>
      <c r="B18" s="378" t="s">
        <v>755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</row>
    <row r="19" spans="1:11" ht="12">
      <c r="A19" s="8">
        <v>11</v>
      </c>
      <c r="B19" s="378" t="s">
        <v>756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</row>
    <row r="20" spans="1:11" ht="12.75">
      <c r="A20" s="29" t="s">
        <v>15</v>
      </c>
      <c r="B20" s="9"/>
      <c r="C20" s="9"/>
      <c r="D20" s="9"/>
      <c r="E20" s="9"/>
      <c r="F20" s="9"/>
      <c r="G20" s="9"/>
      <c r="H20" s="9"/>
      <c r="I20" s="9"/>
      <c r="J20" s="9"/>
      <c r="K20" s="9"/>
    </row>
    <row r="22" ht="12.75">
      <c r="A22" s="14" t="s">
        <v>440</v>
      </c>
    </row>
    <row r="23" ht="12.75">
      <c r="A23" s="14"/>
    </row>
    <row r="24" ht="12.75">
      <c r="A24" s="14"/>
    </row>
    <row r="25" ht="12.75">
      <c r="A25" s="14"/>
    </row>
    <row r="27" spans="1:11" ht="12.75">
      <c r="A27" s="214"/>
      <c r="B27" s="214"/>
      <c r="C27" s="214"/>
      <c r="D27" s="214"/>
      <c r="I27" s="228"/>
      <c r="J27" s="228"/>
      <c r="K27" s="228"/>
    </row>
    <row r="28" spans="1:12" ht="15" customHeight="1">
      <c r="A28" s="214"/>
      <c r="B28" s="214"/>
      <c r="C28" s="214"/>
      <c r="D28" s="214"/>
      <c r="I28" s="228"/>
      <c r="J28" s="228"/>
      <c r="K28" s="228"/>
      <c r="L28" s="228"/>
    </row>
    <row r="29" spans="1:12" ht="15" customHeight="1">
      <c r="A29" s="214"/>
      <c r="B29" s="214"/>
      <c r="C29" s="214"/>
      <c r="D29" s="214"/>
      <c r="H29" s="757" t="s">
        <v>758</v>
      </c>
      <c r="I29" s="757"/>
      <c r="J29" s="757"/>
      <c r="K29" s="757"/>
      <c r="L29" s="757"/>
    </row>
    <row r="30" spans="1:12" ht="13.5">
      <c r="A30" s="214" t="s">
        <v>11</v>
      </c>
      <c r="C30" s="214"/>
      <c r="D30" s="214"/>
      <c r="H30" s="757" t="s">
        <v>759</v>
      </c>
      <c r="I30" s="757"/>
      <c r="J30" s="757"/>
      <c r="K30" s="757"/>
      <c r="L30" s="757"/>
    </row>
  </sheetData>
  <sheetProtection/>
  <mergeCells count="13">
    <mergeCell ref="A6:A7"/>
    <mergeCell ref="B6:B7"/>
    <mergeCell ref="C6:C7"/>
    <mergeCell ref="D6:H6"/>
    <mergeCell ref="I6:K6"/>
    <mergeCell ref="A5:B5"/>
    <mergeCell ref="H29:L29"/>
    <mergeCell ref="H30:L30"/>
    <mergeCell ref="A1:I1"/>
    <mergeCell ref="J1:K1"/>
    <mergeCell ref="A2:K2"/>
    <mergeCell ref="A4:K4"/>
    <mergeCell ref="J5:L5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34"/>
  <sheetViews>
    <sheetView view="pageBreakPreview" zoomScaleNormal="85" zoomScaleSheetLayoutView="100" zoomScalePageLayoutView="0" workbookViewId="0" topLeftCell="D10">
      <selection activeCell="C38" sqref="C38"/>
    </sheetView>
  </sheetViews>
  <sheetFormatPr defaultColWidth="9.140625" defaultRowHeight="12.75"/>
  <cols>
    <col min="1" max="1" width="4.8515625" style="0" customWidth="1"/>
    <col min="2" max="2" width="20.8515625" style="0" customWidth="1"/>
    <col min="3" max="3" width="7.7109375" style="0" customWidth="1"/>
    <col min="4" max="4" width="7.00390625" style="0" customWidth="1"/>
    <col min="5" max="6" width="8.28125" style="0" customWidth="1"/>
    <col min="7" max="7" width="7.7109375" style="0" customWidth="1"/>
    <col min="8" max="8" width="7.00390625" style="0" customWidth="1"/>
    <col min="9" max="10" width="7.7109375" style="0" customWidth="1"/>
    <col min="11" max="14" width="7.00390625" style="0" customWidth="1"/>
    <col min="15" max="15" width="7.8515625" style="0" customWidth="1"/>
    <col min="16" max="16" width="7.00390625" style="0" customWidth="1"/>
    <col min="17" max="17" width="7.7109375" style="0" customWidth="1"/>
    <col min="18" max="18" width="8.28125" style="0" customWidth="1"/>
    <col min="19" max="19" width="10.57421875" style="0" customWidth="1"/>
    <col min="20" max="20" width="9.8515625" style="0" customWidth="1"/>
    <col min="21" max="21" width="8.7109375" style="0" customWidth="1"/>
    <col min="22" max="22" width="9.7109375" style="0" customWidth="1"/>
    <col min="28" max="28" width="11.00390625" style="0" customWidth="1"/>
    <col min="29" max="30" width="8.8515625" style="0" hidden="1" customWidth="1"/>
  </cols>
  <sheetData>
    <row r="2" spans="7:20" ht="12.75">
      <c r="G2" s="744"/>
      <c r="H2" s="744"/>
      <c r="I2" s="744"/>
      <c r="J2" s="744"/>
      <c r="K2" s="744"/>
      <c r="L2" s="744"/>
      <c r="M2" s="744"/>
      <c r="N2" s="744"/>
      <c r="O2" s="744"/>
      <c r="P2" s="1"/>
      <c r="Q2" s="1"/>
      <c r="R2" s="1"/>
      <c r="T2" s="47" t="s">
        <v>55</v>
      </c>
    </row>
    <row r="3" spans="1:21" ht="13.5">
      <c r="A3" s="757" t="s">
        <v>53</v>
      </c>
      <c r="B3" s="757"/>
      <c r="C3" s="757"/>
      <c r="D3" s="757"/>
      <c r="E3" s="757"/>
      <c r="F3" s="757"/>
      <c r="G3" s="757"/>
      <c r="H3" s="757"/>
      <c r="I3" s="757"/>
      <c r="J3" s="757"/>
      <c r="K3" s="757"/>
      <c r="L3" s="757"/>
      <c r="M3" s="757"/>
      <c r="N3" s="757"/>
      <c r="O3" s="757"/>
      <c r="P3" s="757"/>
      <c r="Q3" s="757"/>
      <c r="R3" s="757"/>
      <c r="S3" s="757"/>
      <c r="T3" s="757"/>
      <c r="U3" s="757"/>
    </row>
    <row r="4" spans="1:256" ht="15">
      <c r="A4" s="747" t="s">
        <v>790</v>
      </c>
      <c r="B4" s="747"/>
      <c r="C4" s="747"/>
      <c r="D4" s="747"/>
      <c r="E4" s="747"/>
      <c r="F4" s="747"/>
      <c r="G4" s="747"/>
      <c r="H4" s="747"/>
      <c r="I4" s="747"/>
      <c r="J4" s="747"/>
      <c r="K4" s="747"/>
      <c r="L4" s="747"/>
      <c r="M4" s="747"/>
      <c r="N4" s="747"/>
      <c r="O4" s="747"/>
      <c r="P4" s="747"/>
      <c r="Q4" s="747"/>
      <c r="R4" s="747"/>
      <c r="S4" s="747"/>
      <c r="T4" s="747"/>
      <c r="U4" s="747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  <c r="IR4" s="13"/>
      <c r="IS4" s="13"/>
      <c r="IT4" s="13"/>
      <c r="IU4" s="13"/>
      <c r="IV4" s="13"/>
    </row>
    <row r="6" spans="1:21" ht="13.5">
      <c r="A6" s="758" t="s">
        <v>793</v>
      </c>
      <c r="B6" s="758"/>
      <c r="C6" s="758"/>
      <c r="D6" s="758"/>
      <c r="E6" s="758"/>
      <c r="F6" s="758"/>
      <c r="G6" s="758"/>
      <c r="H6" s="758"/>
      <c r="I6" s="758"/>
      <c r="J6" s="758"/>
      <c r="K6" s="758"/>
      <c r="L6" s="758"/>
      <c r="M6" s="758"/>
      <c r="N6" s="758"/>
      <c r="O6" s="758"/>
      <c r="P6" s="758"/>
      <c r="Q6" s="758"/>
      <c r="R6" s="758"/>
      <c r="S6" s="758"/>
      <c r="T6" s="758"/>
      <c r="U6" s="758"/>
    </row>
    <row r="7" spans="1:21" ht="15">
      <c r="A7" s="46"/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</row>
    <row r="8" spans="1:21" ht="15">
      <c r="A8" s="750" t="s">
        <v>780</v>
      </c>
      <c r="B8" s="750"/>
      <c r="C8" s="750"/>
      <c r="D8" s="31"/>
      <c r="E8" s="31"/>
      <c r="F8" s="31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</row>
    <row r="10" spans="21:256" ht="14.25">
      <c r="U10" s="759" t="s">
        <v>451</v>
      </c>
      <c r="V10" s="759"/>
      <c r="W10" s="15"/>
      <c r="X10" s="15"/>
      <c r="Y10" s="15"/>
      <c r="Z10" s="15"/>
      <c r="AA10" s="15"/>
      <c r="AB10" s="743"/>
      <c r="AC10" s="743"/>
      <c r="AD10" s="743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5"/>
      <c r="IP10" s="15"/>
      <c r="IQ10" s="15"/>
      <c r="IR10" s="15"/>
      <c r="IS10" s="15"/>
      <c r="IT10" s="15"/>
      <c r="IU10" s="15"/>
      <c r="IV10" s="15"/>
    </row>
    <row r="11" spans="1:256" ht="12.75" customHeight="1">
      <c r="A11" s="760" t="s">
        <v>2</v>
      </c>
      <c r="B11" s="760" t="s">
        <v>104</v>
      </c>
      <c r="C11" s="712" t="s">
        <v>148</v>
      </c>
      <c r="D11" s="713"/>
      <c r="E11" s="713"/>
      <c r="F11" s="714"/>
      <c r="G11" s="762" t="s">
        <v>911</v>
      </c>
      <c r="H11" s="763"/>
      <c r="I11" s="763"/>
      <c r="J11" s="763"/>
      <c r="K11" s="763"/>
      <c r="L11" s="763"/>
      <c r="M11" s="763"/>
      <c r="N11" s="763"/>
      <c r="O11" s="763"/>
      <c r="P11" s="763"/>
      <c r="Q11" s="763"/>
      <c r="R11" s="764"/>
      <c r="S11" s="765" t="s">
        <v>238</v>
      </c>
      <c r="T11" s="766"/>
      <c r="U11" s="766"/>
      <c r="V11" s="766"/>
      <c r="W11" s="128"/>
      <c r="X11" s="128"/>
      <c r="Y11" s="128"/>
      <c r="Z11" s="128"/>
      <c r="AA11" s="128"/>
      <c r="AB11" s="128"/>
      <c r="AC11" s="128"/>
      <c r="AD11" s="128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  <c r="IN11" s="14"/>
      <c r="IO11" s="14"/>
      <c r="IP11" s="14"/>
      <c r="IQ11" s="14"/>
      <c r="IR11" s="14"/>
      <c r="IS11" s="14"/>
      <c r="IT11" s="14"/>
      <c r="IU11" s="14"/>
      <c r="IV11" s="14"/>
    </row>
    <row r="12" spans="1:256" ht="12.75">
      <c r="A12" s="761"/>
      <c r="B12" s="761"/>
      <c r="C12" s="715"/>
      <c r="D12" s="716"/>
      <c r="E12" s="716"/>
      <c r="F12" s="717"/>
      <c r="G12" s="701" t="s">
        <v>168</v>
      </c>
      <c r="H12" s="702"/>
      <c r="I12" s="702"/>
      <c r="J12" s="703"/>
      <c r="K12" s="701" t="s">
        <v>169</v>
      </c>
      <c r="L12" s="702"/>
      <c r="M12" s="702"/>
      <c r="N12" s="703"/>
      <c r="O12" s="711" t="s">
        <v>15</v>
      </c>
      <c r="P12" s="711"/>
      <c r="Q12" s="711"/>
      <c r="R12" s="711"/>
      <c r="S12" s="767"/>
      <c r="T12" s="768"/>
      <c r="U12" s="768"/>
      <c r="V12" s="768"/>
      <c r="W12" s="128"/>
      <c r="X12" s="128"/>
      <c r="Y12" s="128"/>
      <c r="Z12" s="128"/>
      <c r="AA12" s="128"/>
      <c r="AB12" s="128"/>
      <c r="AC12" s="128"/>
      <c r="AD12" s="128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  <c r="IN12" s="14"/>
      <c r="IO12" s="14"/>
      <c r="IP12" s="14"/>
      <c r="IQ12" s="14"/>
      <c r="IR12" s="14"/>
      <c r="IS12" s="14"/>
      <c r="IT12" s="14"/>
      <c r="IU12" s="14"/>
      <c r="IV12" s="14"/>
    </row>
    <row r="13" spans="1:256" ht="39">
      <c r="A13" s="173"/>
      <c r="B13" s="173"/>
      <c r="C13" s="172" t="s">
        <v>239</v>
      </c>
      <c r="D13" s="172" t="s">
        <v>240</v>
      </c>
      <c r="E13" s="172" t="s">
        <v>241</v>
      </c>
      <c r="F13" s="172" t="s">
        <v>85</v>
      </c>
      <c r="G13" s="172" t="s">
        <v>239</v>
      </c>
      <c r="H13" s="172" t="s">
        <v>240</v>
      </c>
      <c r="I13" s="172" t="s">
        <v>241</v>
      </c>
      <c r="J13" s="172" t="s">
        <v>15</v>
      </c>
      <c r="K13" s="172" t="s">
        <v>239</v>
      </c>
      <c r="L13" s="172" t="s">
        <v>240</v>
      </c>
      <c r="M13" s="172" t="s">
        <v>241</v>
      </c>
      <c r="N13" s="172" t="s">
        <v>85</v>
      </c>
      <c r="O13" s="172" t="s">
        <v>239</v>
      </c>
      <c r="P13" s="172" t="s">
        <v>240</v>
      </c>
      <c r="Q13" s="172" t="s">
        <v>241</v>
      </c>
      <c r="R13" s="172" t="s">
        <v>15</v>
      </c>
      <c r="S13" s="5" t="s">
        <v>447</v>
      </c>
      <c r="T13" s="5" t="s">
        <v>448</v>
      </c>
      <c r="U13" s="5" t="s">
        <v>449</v>
      </c>
      <c r="V13" s="262" t="s">
        <v>450</v>
      </c>
      <c r="W13" s="128"/>
      <c r="X13" s="128"/>
      <c r="Y13" s="128"/>
      <c r="Z13" s="128"/>
      <c r="AA13" s="128"/>
      <c r="AB13" s="128"/>
      <c r="AC13" s="128"/>
      <c r="AD13" s="128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  <c r="IN13" s="14"/>
      <c r="IO13" s="14"/>
      <c r="IP13" s="14"/>
      <c r="IQ13" s="14"/>
      <c r="IR13" s="14"/>
      <c r="IS13" s="14"/>
      <c r="IT13" s="14"/>
      <c r="IU13" s="14"/>
      <c r="IV13" s="14"/>
    </row>
    <row r="14" spans="1:256" ht="12.75">
      <c r="A14" s="154">
        <v>1</v>
      </c>
      <c r="B14" s="174">
        <v>2</v>
      </c>
      <c r="C14" s="154">
        <v>3</v>
      </c>
      <c r="D14" s="154">
        <v>4</v>
      </c>
      <c r="E14" s="174">
        <v>5</v>
      </c>
      <c r="F14" s="154">
        <v>6</v>
      </c>
      <c r="G14" s="154">
        <v>7</v>
      </c>
      <c r="H14" s="174">
        <v>8</v>
      </c>
      <c r="I14" s="154">
        <v>9</v>
      </c>
      <c r="J14" s="154">
        <v>10</v>
      </c>
      <c r="K14" s="174">
        <v>11</v>
      </c>
      <c r="L14" s="154">
        <v>12</v>
      </c>
      <c r="M14" s="154">
        <v>13</v>
      </c>
      <c r="N14" s="174">
        <v>14</v>
      </c>
      <c r="O14" s="154">
        <v>15</v>
      </c>
      <c r="P14" s="154">
        <v>16</v>
      </c>
      <c r="Q14" s="174">
        <v>17</v>
      </c>
      <c r="R14" s="154">
        <v>18</v>
      </c>
      <c r="S14" s="154">
        <v>19</v>
      </c>
      <c r="T14" s="174">
        <v>20</v>
      </c>
      <c r="U14" s="154">
        <v>21</v>
      </c>
      <c r="V14" s="154">
        <v>22</v>
      </c>
      <c r="W14" s="175"/>
      <c r="X14" s="175"/>
      <c r="Y14" s="175"/>
      <c r="Z14" s="175"/>
      <c r="AA14" s="175"/>
      <c r="AB14" s="175"/>
      <c r="AC14" s="175"/>
      <c r="AD14" s="175"/>
      <c r="AE14" s="175"/>
      <c r="AF14" s="175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69"/>
      <c r="CA14" s="69"/>
      <c r="CB14" s="69"/>
      <c r="CC14" s="69"/>
      <c r="CD14" s="69"/>
      <c r="CE14" s="69"/>
      <c r="CF14" s="69"/>
      <c r="CG14" s="69"/>
      <c r="CH14" s="69"/>
      <c r="CI14" s="69"/>
      <c r="CJ14" s="69"/>
      <c r="CK14" s="69"/>
      <c r="CL14" s="69"/>
      <c r="CM14" s="69"/>
      <c r="CN14" s="69"/>
      <c r="CO14" s="69"/>
      <c r="CP14" s="69"/>
      <c r="CQ14" s="69"/>
      <c r="CR14" s="69"/>
      <c r="CS14" s="69"/>
      <c r="CT14" s="69"/>
      <c r="CU14" s="69"/>
      <c r="CV14" s="69"/>
      <c r="CW14" s="69"/>
      <c r="CX14" s="69"/>
      <c r="CY14" s="69"/>
      <c r="CZ14" s="69"/>
      <c r="DA14" s="69"/>
      <c r="DB14" s="69"/>
      <c r="DC14" s="69"/>
      <c r="DD14" s="69"/>
      <c r="DE14" s="69"/>
      <c r="DF14" s="69"/>
      <c r="DG14" s="69"/>
      <c r="DH14" s="69"/>
      <c r="DI14" s="69"/>
      <c r="DJ14" s="69"/>
      <c r="DK14" s="69"/>
      <c r="DL14" s="69"/>
      <c r="DM14" s="69"/>
      <c r="DN14" s="69"/>
      <c r="DO14" s="69"/>
      <c r="DP14" s="69"/>
      <c r="DQ14" s="69"/>
      <c r="DR14" s="69"/>
      <c r="DS14" s="69"/>
      <c r="DT14" s="69"/>
      <c r="DU14" s="69"/>
      <c r="DV14" s="69"/>
      <c r="DW14" s="69"/>
      <c r="DX14" s="69"/>
      <c r="DY14" s="69"/>
      <c r="DZ14" s="69"/>
      <c r="EA14" s="69"/>
      <c r="EB14" s="69"/>
      <c r="EC14" s="69"/>
      <c r="ED14" s="69"/>
      <c r="EE14" s="69"/>
      <c r="EF14" s="69"/>
      <c r="EG14" s="69"/>
      <c r="EH14" s="69"/>
      <c r="EI14" s="69"/>
      <c r="EJ14" s="69"/>
      <c r="EK14" s="69"/>
      <c r="EL14" s="69"/>
      <c r="EM14" s="69"/>
      <c r="EN14" s="69"/>
      <c r="EO14" s="69"/>
      <c r="EP14" s="69"/>
      <c r="EQ14" s="69"/>
      <c r="ER14" s="69"/>
      <c r="ES14" s="69"/>
      <c r="ET14" s="69"/>
      <c r="EU14" s="69"/>
      <c r="EV14" s="69"/>
      <c r="EW14" s="69"/>
      <c r="EX14" s="69"/>
      <c r="EY14" s="69"/>
      <c r="EZ14" s="69"/>
      <c r="FA14" s="69"/>
      <c r="FB14" s="69"/>
      <c r="FC14" s="69"/>
      <c r="FD14" s="69"/>
      <c r="FE14" s="69"/>
      <c r="FF14" s="69"/>
      <c r="FG14" s="69"/>
      <c r="FH14" s="69"/>
      <c r="FI14" s="69"/>
      <c r="FJ14" s="69"/>
      <c r="FK14" s="69"/>
      <c r="FL14" s="69"/>
      <c r="FM14" s="69"/>
      <c r="FN14" s="69"/>
      <c r="FO14" s="69"/>
      <c r="FP14" s="69"/>
      <c r="FQ14" s="69"/>
      <c r="FR14" s="69"/>
      <c r="FS14" s="69"/>
      <c r="FT14" s="69"/>
      <c r="FU14" s="69"/>
      <c r="FV14" s="69"/>
      <c r="FW14" s="69"/>
      <c r="FX14" s="69"/>
      <c r="FY14" s="69"/>
      <c r="FZ14" s="69"/>
      <c r="GA14" s="69"/>
      <c r="GB14" s="69"/>
      <c r="GC14" s="69"/>
      <c r="GD14" s="69"/>
      <c r="GE14" s="69"/>
      <c r="GF14" s="69"/>
      <c r="GG14" s="69"/>
      <c r="GH14" s="69"/>
      <c r="GI14" s="69"/>
      <c r="GJ14" s="69"/>
      <c r="GK14" s="69"/>
      <c r="GL14" s="69"/>
      <c r="GM14" s="69"/>
      <c r="GN14" s="69"/>
      <c r="GO14" s="69"/>
      <c r="GP14" s="69"/>
      <c r="GQ14" s="69"/>
      <c r="GR14" s="69"/>
      <c r="GS14" s="69"/>
      <c r="GT14" s="69"/>
      <c r="GU14" s="69"/>
      <c r="GV14" s="69"/>
      <c r="GW14" s="69"/>
      <c r="GX14" s="69"/>
      <c r="GY14" s="69"/>
      <c r="GZ14" s="69"/>
      <c r="HA14" s="69"/>
      <c r="HB14" s="69"/>
      <c r="HC14" s="69"/>
      <c r="HD14" s="69"/>
      <c r="HE14" s="69"/>
      <c r="HF14" s="69"/>
      <c r="HG14" s="69"/>
      <c r="HH14" s="69"/>
      <c r="HI14" s="69"/>
      <c r="HJ14" s="69"/>
      <c r="HK14" s="69"/>
      <c r="HL14" s="69"/>
      <c r="HM14" s="69"/>
      <c r="HN14" s="69"/>
      <c r="HO14" s="69"/>
      <c r="HP14" s="69"/>
      <c r="HQ14" s="69"/>
      <c r="HR14" s="69"/>
      <c r="HS14" s="69"/>
      <c r="HT14" s="69"/>
      <c r="HU14" s="69"/>
      <c r="HV14" s="69"/>
      <c r="HW14" s="69"/>
      <c r="HX14" s="69"/>
      <c r="HY14" s="69"/>
      <c r="HZ14" s="69"/>
      <c r="IA14" s="69"/>
      <c r="IB14" s="69"/>
      <c r="IC14" s="69"/>
      <c r="ID14" s="69"/>
      <c r="IE14" s="69"/>
      <c r="IF14" s="69"/>
      <c r="IG14" s="69"/>
      <c r="IH14" s="69"/>
      <c r="II14" s="69"/>
      <c r="IJ14" s="69"/>
      <c r="IK14" s="69"/>
      <c r="IL14" s="69"/>
      <c r="IM14" s="69"/>
      <c r="IN14" s="69"/>
      <c r="IO14" s="69"/>
      <c r="IP14" s="69"/>
      <c r="IQ14" s="69"/>
      <c r="IR14" s="69"/>
      <c r="IS14" s="69"/>
      <c r="IT14" s="69"/>
      <c r="IU14" s="69"/>
      <c r="IV14" s="69"/>
    </row>
    <row r="15" spans="1:256" ht="25.5" customHeight="1">
      <c r="A15" s="754" t="s">
        <v>226</v>
      </c>
      <c r="B15" s="755"/>
      <c r="C15" s="755"/>
      <c r="D15" s="755"/>
      <c r="E15" s="755"/>
      <c r="F15" s="755"/>
      <c r="G15" s="755"/>
      <c r="H15" s="755"/>
      <c r="I15" s="755"/>
      <c r="J15" s="755"/>
      <c r="K15" s="755"/>
      <c r="L15" s="755"/>
      <c r="M15" s="755"/>
      <c r="N15" s="755"/>
      <c r="O15" s="755"/>
      <c r="P15" s="755"/>
      <c r="Q15" s="755"/>
      <c r="R15" s="755"/>
      <c r="S15" s="755"/>
      <c r="T15" s="755"/>
      <c r="U15" s="755"/>
      <c r="V15" s="756"/>
      <c r="W15" s="129"/>
      <c r="X15" s="129"/>
      <c r="Y15" s="129"/>
      <c r="Z15" s="129"/>
      <c r="AA15" s="129"/>
      <c r="AB15" s="129"/>
      <c r="AC15" s="129"/>
      <c r="AD15" s="129"/>
      <c r="AF15" s="129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  <c r="IJ15" s="15"/>
      <c r="IK15" s="15"/>
      <c r="IL15" s="15"/>
      <c r="IM15" s="15"/>
      <c r="IN15" s="15"/>
      <c r="IO15" s="15"/>
      <c r="IP15" s="15"/>
      <c r="IQ15" s="15"/>
      <c r="IR15" s="15"/>
      <c r="IS15" s="15"/>
      <c r="IT15" s="15"/>
      <c r="IU15" s="15"/>
      <c r="IV15" s="15"/>
    </row>
    <row r="16" spans="1:256" ht="13.5">
      <c r="A16" s="3">
        <v>1</v>
      </c>
      <c r="B16" s="176" t="s">
        <v>174</v>
      </c>
      <c r="C16" s="514">
        <v>60.94208999999999</v>
      </c>
      <c r="D16" s="514">
        <v>2.4582299999999995</v>
      </c>
      <c r="E16" s="514">
        <v>58.89968</v>
      </c>
      <c r="F16" s="514">
        <f aca="true" t="shared" si="0" ref="F16:F21">SUM(C16:E16)</f>
        <v>122.29999999999998</v>
      </c>
      <c r="G16" s="543">
        <v>60.94208999999999</v>
      </c>
      <c r="H16" s="543">
        <v>2.4582299999999995</v>
      </c>
      <c r="I16" s="543">
        <v>58.89968</v>
      </c>
      <c r="J16" s="543">
        <f>SUM(G16:I16)</f>
        <v>122.29999999999998</v>
      </c>
      <c r="K16" s="483">
        <v>0</v>
      </c>
      <c r="L16" s="483">
        <v>0</v>
      </c>
      <c r="M16" s="483">
        <v>0</v>
      </c>
      <c r="N16" s="483">
        <f>SUM(K16:M16)</f>
        <v>0</v>
      </c>
      <c r="O16" s="483">
        <f aca="true" t="shared" si="1" ref="O16:R20">G16+K16</f>
        <v>60.94208999999999</v>
      </c>
      <c r="P16" s="483">
        <f t="shared" si="1"/>
        <v>2.4582299999999995</v>
      </c>
      <c r="Q16" s="483">
        <f t="shared" si="1"/>
        <v>58.89968</v>
      </c>
      <c r="R16" s="483">
        <f t="shared" si="1"/>
        <v>122.29999999999998</v>
      </c>
      <c r="S16" s="585">
        <f aca="true" t="shared" si="2" ref="S16:U21">C16-O16</f>
        <v>0</v>
      </c>
      <c r="T16" s="585">
        <f t="shared" si="2"/>
        <v>0</v>
      </c>
      <c r="U16" s="585">
        <f t="shared" si="2"/>
        <v>0</v>
      </c>
      <c r="V16" s="585">
        <f aca="true" t="shared" si="3" ref="V16:V21">SUM(S16:U16)</f>
        <v>0</v>
      </c>
      <c r="W16" s="129"/>
      <c r="X16" s="688"/>
      <c r="Y16" s="121"/>
      <c r="Z16" s="689"/>
      <c r="AA16" s="121"/>
      <c r="AB16" s="121"/>
      <c r="AC16" s="122"/>
      <c r="AD16" s="122"/>
      <c r="AE16" s="12"/>
      <c r="AF16" s="129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  <c r="IJ16" s="15"/>
      <c r="IK16" s="15"/>
      <c r="IL16" s="15"/>
      <c r="IM16" s="15"/>
      <c r="IN16" s="15"/>
      <c r="IO16" s="15"/>
      <c r="IP16" s="15"/>
      <c r="IQ16" s="15"/>
      <c r="IR16" s="15"/>
      <c r="IS16" s="15"/>
      <c r="IT16" s="15"/>
      <c r="IU16" s="15"/>
      <c r="IV16" s="15"/>
    </row>
    <row r="17" spans="1:31" s="498" customFormat="1" ht="13.5">
      <c r="A17" s="602">
        <v>2</v>
      </c>
      <c r="B17" s="603" t="s">
        <v>120</v>
      </c>
      <c r="C17" s="469">
        <v>909.636684</v>
      </c>
      <c r="D17" s="469">
        <v>36.692147999999996</v>
      </c>
      <c r="E17" s="469">
        <v>879.151168</v>
      </c>
      <c r="F17" s="469">
        <f t="shared" si="0"/>
        <v>1825.48</v>
      </c>
      <c r="G17" s="604">
        <v>780.86</v>
      </c>
      <c r="H17" s="604">
        <v>31.5</v>
      </c>
      <c r="I17" s="604">
        <v>754.68</v>
      </c>
      <c r="J17" s="604">
        <v>1567.04</v>
      </c>
      <c r="K17" s="604">
        <v>86.88</v>
      </c>
      <c r="L17" s="604">
        <v>3.76</v>
      </c>
      <c r="M17" s="604">
        <v>83.94</v>
      </c>
      <c r="N17" s="604">
        <v>174.58</v>
      </c>
      <c r="O17" s="483">
        <f t="shared" si="1"/>
        <v>867.74</v>
      </c>
      <c r="P17" s="483">
        <f t="shared" si="1"/>
        <v>35.26</v>
      </c>
      <c r="Q17" s="483">
        <f t="shared" si="1"/>
        <v>838.6199999999999</v>
      </c>
      <c r="R17" s="483">
        <f t="shared" si="1"/>
        <v>1741.62</v>
      </c>
      <c r="S17" s="585">
        <f t="shared" si="2"/>
        <v>41.89668399999994</v>
      </c>
      <c r="T17" s="585">
        <f t="shared" si="2"/>
        <v>1.432147999999998</v>
      </c>
      <c r="U17" s="585">
        <f t="shared" si="2"/>
        <v>40.53116800000009</v>
      </c>
      <c r="V17" s="585">
        <f t="shared" si="3"/>
        <v>83.86000000000003</v>
      </c>
      <c r="X17" s="690"/>
      <c r="Y17" s="691"/>
      <c r="Z17" s="692"/>
      <c r="AA17" s="691"/>
      <c r="AB17" s="691"/>
      <c r="AC17" s="476"/>
      <c r="AD17" s="476"/>
      <c r="AE17" s="476"/>
    </row>
    <row r="18" spans="1:31" ht="25.5">
      <c r="A18" s="3">
        <v>3</v>
      </c>
      <c r="B18" s="176" t="s">
        <v>121</v>
      </c>
      <c r="C18" s="514">
        <v>50.597381999999996</v>
      </c>
      <c r="D18" s="514">
        <v>2.0409539999999997</v>
      </c>
      <c r="E18" s="514">
        <v>48.901664</v>
      </c>
      <c r="F18" s="514">
        <f t="shared" si="0"/>
        <v>101.53999999999999</v>
      </c>
      <c r="G18" s="543">
        <v>50.597381999999996</v>
      </c>
      <c r="H18" s="543">
        <v>2.0409539999999997</v>
      </c>
      <c r="I18" s="543">
        <v>48.901664</v>
      </c>
      <c r="J18" s="543">
        <f>SUM(G18:I18)</f>
        <v>101.53999999999999</v>
      </c>
      <c r="K18" s="483">
        <v>0</v>
      </c>
      <c r="L18" s="483">
        <v>0</v>
      </c>
      <c r="M18" s="483">
        <v>0</v>
      </c>
      <c r="N18" s="483">
        <f>SUM(K18:M18)</f>
        <v>0</v>
      </c>
      <c r="O18" s="483">
        <f t="shared" si="1"/>
        <v>50.597381999999996</v>
      </c>
      <c r="P18" s="483">
        <f t="shared" si="1"/>
        <v>2.0409539999999997</v>
      </c>
      <c r="Q18" s="483">
        <f t="shared" si="1"/>
        <v>48.901664</v>
      </c>
      <c r="R18" s="483">
        <f t="shared" si="1"/>
        <v>101.53999999999999</v>
      </c>
      <c r="S18" s="585">
        <f t="shared" si="2"/>
        <v>0</v>
      </c>
      <c r="T18" s="585">
        <f t="shared" si="2"/>
        <v>0</v>
      </c>
      <c r="U18" s="585">
        <f t="shared" si="2"/>
        <v>0</v>
      </c>
      <c r="V18" s="585">
        <f t="shared" si="3"/>
        <v>0</v>
      </c>
      <c r="X18" s="693"/>
      <c r="Y18" s="694"/>
      <c r="Z18" s="689"/>
      <c r="AA18" s="694"/>
      <c r="AB18" s="694"/>
      <c r="AC18" s="12"/>
      <c r="AD18" s="12"/>
      <c r="AE18" s="12"/>
    </row>
    <row r="19" spans="1:31" ht="13.5">
      <c r="A19" s="3">
        <v>4</v>
      </c>
      <c r="B19" s="177" t="s">
        <v>122</v>
      </c>
      <c r="C19" s="514">
        <v>30.789956999999998</v>
      </c>
      <c r="D19" s="514">
        <v>1.2419789999999997</v>
      </c>
      <c r="E19" s="514">
        <v>29.758063999999997</v>
      </c>
      <c r="F19" s="514">
        <f t="shared" si="0"/>
        <v>61.78999999999999</v>
      </c>
      <c r="G19" s="543">
        <v>30.789956999999998</v>
      </c>
      <c r="H19" s="543">
        <v>1.2419789999999997</v>
      </c>
      <c r="I19" s="543">
        <v>29.758063999999997</v>
      </c>
      <c r="J19" s="543">
        <f>SUM(G19:I19)</f>
        <v>61.78999999999999</v>
      </c>
      <c r="K19" s="483">
        <v>0</v>
      </c>
      <c r="L19" s="483">
        <v>0</v>
      </c>
      <c r="M19" s="483">
        <v>0</v>
      </c>
      <c r="N19" s="483">
        <f>SUM(K19:M19)</f>
        <v>0</v>
      </c>
      <c r="O19" s="483">
        <f t="shared" si="1"/>
        <v>30.789956999999998</v>
      </c>
      <c r="P19" s="483">
        <f t="shared" si="1"/>
        <v>1.2419789999999997</v>
      </c>
      <c r="Q19" s="483">
        <f t="shared" si="1"/>
        <v>29.758063999999997</v>
      </c>
      <c r="R19" s="483">
        <f t="shared" si="1"/>
        <v>61.78999999999999</v>
      </c>
      <c r="S19" s="585">
        <f t="shared" si="2"/>
        <v>0</v>
      </c>
      <c r="T19" s="585">
        <f t="shared" si="2"/>
        <v>0</v>
      </c>
      <c r="U19" s="585">
        <f t="shared" si="2"/>
        <v>0</v>
      </c>
      <c r="V19" s="585">
        <f t="shared" si="3"/>
        <v>0</v>
      </c>
      <c r="X19" s="693"/>
      <c r="Y19" s="694"/>
      <c r="Z19" s="689"/>
      <c r="AA19" s="694"/>
      <c r="AB19" s="694"/>
      <c r="AC19" s="12"/>
      <c r="AD19" s="12"/>
      <c r="AE19" s="12"/>
    </row>
    <row r="20" spans="1:31" ht="25.5">
      <c r="A20" s="3">
        <v>5</v>
      </c>
      <c r="B20" s="176" t="s">
        <v>123</v>
      </c>
      <c r="C20" s="514">
        <v>234.95185</v>
      </c>
      <c r="D20" s="514">
        <v>9.436949999999998</v>
      </c>
      <c r="E20" s="514">
        <v>225.1112</v>
      </c>
      <c r="F20" s="514">
        <f t="shared" si="0"/>
        <v>469.5</v>
      </c>
      <c r="G20" s="543">
        <v>208.22</v>
      </c>
      <c r="H20" s="543">
        <v>8.36</v>
      </c>
      <c r="I20" s="543">
        <v>199.49</v>
      </c>
      <c r="J20" s="543">
        <v>416.07</v>
      </c>
      <c r="K20" s="391">
        <v>23.32</v>
      </c>
      <c r="L20" s="391">
        <v>0.61</v>
      </c>
      <c r="M20" s="391">
        <v>22.3</v>
      </c>
      <c r="N20" s="391">
        <v>46.23</v>
      </c>
      <c r="O20" s="483">
        <f t="shared" si="1"/>
        <v>231.54</v>
      </c>
      <c r="P20" s="483">
        <f t="shared" si="1"/>
        <v>8.969999999999999</v>
      </c>
      <c r="Q20" s="483">
        <f t="shared" si="1"/>
        <v>221.79000000000002</v>
      </c>
      <c r="R20" s="483">
        <f t="shared" si="1"/>
        <v>462.3</v>
      </c>
      <c r="S20" s="585">
        <f t="shared" si="2"/>
        <v>3.4118500000000154</v>
      </c>
      <c r="T20" s="585">
        <f t="shared" si="2"/>
        <v>0.46694999999999887</v>
      </c>
      <c r="U20" s="585">
        <f t="shared" si="2"/>
        <v>3.321199999999976</v>
      </c>
      <c r="V20" s="585">
        <f t="shared" si="3"/>
        <v>7.19999999999999</v>
      </c>
      <c r="X20" s="693"/>
      <c r="Y20" s="694"/>
      <c r="Z20" s="689"/>
      <c r="AA20" s="694"/>
      <c r="AB20" s="694"/>
      <c r="AC20" s="12"/>
      <c r="AD20" s="12"/>
      <c r="AE20" s="12"/>
    </row>
    <row r="21" spans="1:31" s="15" customFormat="1" ht="13.5">
      <c r="A21" s="260"/>
      <c r="B21" s="272" t="s">
        <v>85</v>
      </c>
      <c r="C21" s="424">
        <v>1285.9179629999999</v>
      </c>
      <c r="D21" s="424">
        <v>51.87026099999999</v>
      </c>
      <c r="E21" s="424">
        <v>1242.821776</v>
      </c>
      <c r="F21" s="424">
        <f t="shared" si="0"/>
        <v>2580.6099999999997</v>
      </c>
      <c r="G21" s="605">
        <f aca="true" t="shared" si="4" ref="G21:M21">SUM(G16:G20)</f>
        <v>1131.409429</v>
      </c>
      <c r="H21" s="605">
        <f t="shared" si="4"/>
        <v>45.601163</v>
      </c>
      <c r="I21" s="605">
        <f t="shared" si="4"/>
        <v>1091.729408</v>
      </c>
      <c r="J21" s="605">
        <f t="shared" si="4"/>
        <v>2268.74</v>
      </c>
      <c r="K21" s="606">
        <f t="shared" si="4"/>
        <v>110.19999999999999</v>
      </c>
      <c r="L21" s="606">
        <f t="shared" si="4"/>
        <v>4.37</v>
      </c>
      <c r="M21" s="606">
        <f t="shared" si="4"/>
        <v>106.24</v>
      </c>
      <c r="N21" s="606">
        <f>SUM(N16:N20)</f>
        <v>220.81</v>
      </c>
      <c r="O21" s="606">
        <f>SUM(O16:O20)</f>
        <v>1241.609429</v>
      </c>
      <c r="P21" s="606">
        <f>SUM(P16:P20)</f>
        <v>49.971163</v>
      </c>
      <c r="Q21" s="606">
        <f>SUM(Q16:Q20)</f>
        <v>1197.969408</v>
      </c>
      <c r="R21" s="483">
        <f>SUM(R16:R20)</f>
        <v>2489.5499999999997</v>
      </c>
      <c r="S21" s="585">
        <f t="shared" si="2"/>
        <v>44.30853399999978</v>
      </c>
      <c r="T21" s="585">
        <f t="shared" si="2"/>
        <v>1.899097999999995</v>
      </c>
      <c r="U21" s="585">
        <f t="shared" si="2"/>
        <v>44.85236800000007</v>
      </c>
      <c r="V21" s="585">
        <f t="shared" si="3"/>
        <v>91.05999999999985</v>
      </c>
      <c r="X21" s="669"/>
      <c r="Y21" s="695"/>
      <c r="Z21" s="689"/>
      <c r="AA21" s="695"/>
      <c r="AB21" s="695"/>
      <c r="AC21" s="21"/>
      <c r="AD21" s="21"/>
      <c r="AE21" s="21"/>
    </row>
    <row r="22" spans="1:31" ht="25.5" customHeight="1">
      <c r="A22" s="754" t="s">
        <v>227</v>
      </c>
      <c r="B22" s="755"/>
      <c r="C22" s="755"/>
      <c r="D22" s="755"/>
      <c r="E22" s="755"/>
      <c r="F22" s="755"/>
      <c r="G22" s="755"/>
      <c r="H22" s="755"/>
      <c r="I22" s="755"/>
      <c r="J22" s="755"/>
      <c r="K22" s="755"/>
      <c r="L22" s="755"/>
      <c r="M22" s="755"/>
      <c r="N22" s="755"/>
      <c r="O22" s="755"/>
      <c r="P22" s="755"/>
      <c r="Q22" s="755"/>
      <c r="R22" s="755"/>
      <c r="S22" s="755"/>
      <c r="T22" s="755"/>
      <c r="U22" s="755"/>
      <c r="V22" s="756"/>
      <c r="X22" s="693"/>
      <c r="Y22" s="694"/>
      <c r="Z22" s="696"/>
      <c r="AA22" s="694"/>
      <c r="AB22" s="694"/>
      <c r="AC22" s="12"/>
      <c r="AD22" s="12"/>
      <c r="AE22" s="12"/>
    </row>
    <row r="23" spans="1:31" ht="12.75">
      <c r="A23" s="3">
        <v>6</v>
      </c>
      <c r="B23" s="176" t="s">
        <v>176</v>
      </c>
      <c r="C23" s="404">
        <v>0</v>
      </c>
      <c r="D23" s="404">
        <v>0</v>
      </c>
      <c r="E23" s="404">
        <v>0</v>
      </c>
      <c r="F23" s="404">
        <v>0</v>
      </c>
      <c r="G23" s="404">
        <v>0</v>
      </c>
      <c r="H23" s="404">
        <v>0</v>
      </c>
      <c r="I23" s="404">
        <v>0</v>
      </c>
      <c r="J23" s="404">
        <v>0</v>
      </c>
      <c r="K23" s="483">
        <v>0</v>
      </c>
      <c r="L23" s="483">
        <v>0</v>
      </c>
      <c r="M23" s="483">
        <v>0</v>
      </c>
      <c r="N23" s="483">
        <v>0</v>
      </c>
      <c r="O23" s="483">
        <v>0</v>
      </c>
      <c r="P23" s="483">
        <v>0</v>
      </c>
      <c r="Q23" s="483">
        <v>0</v>
      </c>
      <c r="R23" s="483">
        <v>0</v>
      </c>
      <c r="S23" s="483">
        <v>0</v>
      </c>
      <c r="T23" s="483">
        <v>0</v>
      </c>
      <c r="U23" s="483">
        <v>0</v>
      </c>
      <c r="V23" s="483">
        <f>SUM(S23:U23)</f>
        <v>0</v>
      </c>
      <c r="X23" s="12"/>
      <c r="Y23" s="694"/>
      <c r="Z23" s="694"/>
      <c r="AA23" s="694"/>
      <c r="AB23" s="694"/>
      <c r="AC23" s="12"/>
      <c r="AD23" s="12"/>
      <c r="AE23" s="12"/>
    </row>
    <row r="24" spans="1:31" ht="12.75">
      <c r="A24" s="3">
        <v>7</v>
      </c>
      <c r="B24" s="177" t="s">
        <v>125</v>
      </c>
      <c r="C24" s="404">
        <v>0</v>
      </c>
      <c r="D24" s="404">
        <v>0</v>
      </c>
      <c r="E24" s="404">
        <v>0</v>
      </c>
      <c r="F24" s="462">
        <v>0</v>
      </c>
      <c r="G24" s="404">
        <v>0</v>
      </c>
      <c r="H24" s="404">
        <v>0</v>
      </c>
      <c r="I24" s="404">
        <v>0</v>
      </c>
      <c r="J24" s="404">
        <v>0</v>
      </c>
      <c r="K24" s="483">
        <v>0</v>
      </c>
      <c r="L24" s="483">
        <v>0</v>
      </c>
      <c r="M24" s="483">
        <v>0</v>
      </c>
      <c r="N24" s="483">
        <v>0</v>
      </c>
      <c r="O24" s="483">
        <v>0</v>
      </c>
      <c r="P24" s="483">
        <v>0</v>
      </c>
      <c r="Q24" s="483">
        <v>0</v>
      </c>
      <c r="R24" s="483">
        <v>0</v>
      </c>
      <c r="S24" s="483">
        <v>0</v>
      </c>
      <c r="T24" s="483">
        <v>0</v>
      </c>
      <c r="U24" s="483">
        <v>0</v>
      </c>
      <c r="V24" s="483">
        <f>SUM(S24:U24)</f>
        <v>0</v>
      </c>
      <c r="X24" s="12"/>
      <c r="Y24" s="12"/>
      <c r="Z24" s="12"/>
      <c r="AA24" s="12"/>
      <c r="AB24" s="12"/>
      <c r="AC24" s="12"/>
      <c r="AD24" s="12"/>
      <c r="AE24" s="12"/>
    </row>
    <row r="25" spans="1:31" ht="12.75">
      <c r="A25" s="9"/>
      <c r="B25" s="177" t="s">
        <v>85</v>
      </c>
      <c r="C25" s="464">
        <f>SUM(C24)</f>
        <v>0</v>
      </c>
      <c r="D25" s="464">
        <f>SUM(D24)</f>
        <v>0</v>
      </c>
      <c r="E25" s="464">
        <f>SUM(E24)</f>
        <v>0</v>
      </c>
      <c r="F25" s="464">
        <f>SUM(F24)</f>
        <v>0</v>
      </c>
      <c r="G25" s="404">
        <v>0</v>
      </c>
      <c r="H25" s="404">
        <v>0</v>
      </c>
      <c r="I25" s="404">
        <v>0</v>
      </c>
      <c r="J25" s="404">
        <v>0</v>
      </c>
      <c r="K25" s="483">
        <v>0</v>
      </c>
      <c r="L25" s="483">
        <v>0</v>
      </c>
      <c r="M25" s="483">
        <v>0</v>
      </c>
      <c r="N25" s="483">
        <v>0</v>
      </c>
      <c r="O25" s="483">
        <v>0</v>
      </c>
      <c r="P25" s="483">
        <v>0</v>
      </c>
      <c r="Q25" s="483">
        <v>0</v>
      </c>
      <c r="R25" s="483">
        <v>0</v>
      </c>
      <c r="S25" s="483">
        <v>0</v>
      </c>
      <c r="T25" s="483">
        <v>0</v>
      </c>
      <c r="U25" s="483">
        <v>0</v>
      </c>
      <c r="V25" s="483">
        <f>SUM(S25:U25)</f>
        <v>0</v>
      </c>
      <c r="X25" s="693"/>
      <c r="Y25" s="12"/>
      <c r="Z25" s="12"/>
      <c r="AA25" s="12"/>
      <c r="AB25" s="12"/>
      <c r="AC25" s="12"/>
      <c r="AD25" s="12"/>
      <c r="AE25" s="12"/>
    </row>
    <row r="26" spans="1:31" ht="12.75">
      <c r="A26" s="9"/>
      <c r="B26" s="177" t="s">
        <v>32</v>
      </c>
      <c r="C26" s="484">
        <f aca="true" t="shared" si="5" ref="C26:V26">C21+C25</f>
        <v>1285.9179629999999</v>
      </c>
      <c r="D26" s="484">
        <f t="shared" si="5"/>
        <v>51.87026099999999</v>
      </c>
      <c r="E26" s="484">
        <f t="shared" si="5"/>
        <v>1242.821776</v>
      </c>
      <c r="F26" s="484">
        <f t="shared" si="5"/>
        <v>2580.6099999999997</v>
      </c>
      <c r="G26" s="484">
        <f>G21+G25</f>
        <v>1131.409429</v>
      </c>
      <c r="H26" s="484">
        <f t="shared" si="5"/>
        <v>45.601163</v>
      </c>
      <c r="I26" s="484">
        <f>I21+I25</f>
        <v>1091.729408</v>
      </c>
      <c r="J26" s="484">
        <f t="shared" si="5"/>
        <v>2268.74</v>
      </c>
      <c r="K26" s="485">
        <f t="shared" si="5"/>
        <v>110.19999999999999</v>
      </c>
      <c r="L26" s="485">
        <f t="shared" si="5"/>
        <v>4.37</v>
      </c>
      <c r="M26" s="485">
        <f t="shared" si="5"/>
        <v>106.24</v>
      </c>
      <c r="N26" s="485">
        <f t="shared" si="5"/>
        <v>220.81</v>
      </c>
      <c r="O26" s="485">
        <f t="shared" si="5"/>
        <v>1241.609429</v>
      </c>
      <c r="P26" s="485">
        <f t="shared" si="5"/>
        <v>49.971163</v>
      </c>
      <c r="Q26" s="485">
        <f t="shared" si="5"/>
        <v>1197.969408</v>
      </c>
      <c r="R26" s="485">
        <f t="shared" si="5"/>
        <v>2489.5499999999997</v>
      </c>
      <c r="S26" s="485">
        <f t="shared" si="5"/>
        <v>44.30853399999978</v>
      </c>
      <c r="T26" s="485">
        <f t="shared" si="5"/>
        <v>1.899097999999995</v>
      </c>
      <c r="U26" s="485">
        <f t="shared" si="5"/>
        <v>44.85236800000007</v>
      </c>
      <c r="V26" s="485">
        <f t="shared" si="5"/>
        <v>91.05999999999985</v>
      </c>
      <c r="X26" s="693"/>
      <c r="Y26" s="12"/>
      <c r="Z26" s="12"/>
      <c r="AA26" s="12"/>
      <c r="AB26" s="12"/>
      <c r="AC26" s="12"/>
      <c r="AD26" s="12"/>
      <c r="AE26" s="12"/>
    </row>
    <row r="27" spans="24:31" ht="12">
      <c r="X27" s="693"/>
      <c r="Y27" s="12"/>
      <c r="Z27" s="12"/>
      <c r="AA27" s="12"/>
      <c r="AB27" s="12"/>
      <c r="AC27" s="12"/>
      <c r="AD27" s="12"/>
      <c r="AE27" s="12"/>
    </row>
    <row r="28" spans="24:31" ht="12">
      <c r="X28" s="511"/>
      <c r="Y28" s="12"/>
      <c r="Z28" s="12"/>
      <c r="AA28" s="12"/>
      <c r="AB28" s="12"/>
      <c r="AC28" s="12"/>
      <c r="AD28" s="12"/>
      <c r="AE28" s="12"/>
    </row>
    <row r="29" spans="24:31" ht="12">
      <c r="X29" s="12"/>
      <c r="Y29" s="12"/>
      <c r="Z29" s="12"/>
      <c r="AA29" s="12"/>
      <c r="AB29" s="12"/>
      <c r="AC29" s="12"/>
      <c r="AD29" s="12"/>
      <c r="AE29" s="12"/>
    </row>
    <row r="30" spans="7:31" ht="12">
      <c r="G30" s="601"/>
      <c r="X30" s="12"/>
      <c r="Y30" s="12"/>
      <c r="Z30" s="12"/>
      <c r="AA30" s="12"/>
      <c r="AB30" s="12"/>
      <c r="AC30" s="12"/>
      <c r="AD30" s="12"/>
      <c r="AE30" s="12"/>
    </row>
    <row r="31" spans="1:32" ht="25.5" customHeight="1">
      <c r="A31" s="14" t="s">
        <v>11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84"/>
      <c r="T31" s="84"/>
      <c r="U31" s="84"/>
      <c r="V31" s="14"/>
      <c r="W31" s="15"/>
      <c r="X31" s="21"/>
      <c r="Y31" s="21"/>
      <c r="Z31" s="21"/>
      <c r="AA31" s="21"/>
      <c r="AB31" s="12"/>
      <c r="AC31" s="12"/>
      <c r="AD31" s="12"/>
      <c r="AE31" s="21"/>
      <c r="AF31" s="15"/>
    </row>
    <row r="32" spans="1:32" ht="12.75">
      <c r="A32" s="84"/>
      <c r="B32" s="84"/>
      <c r="C32" s="84"/>
      <c r="D32" s="84"/>
      <c r="E32" s="84"/>
      <c r="F32" s="84"/>
      <c r="G32" s="84"/>
      <c r="H32" s="84"/>
      <c r="I32" s="84" t="s">
        <v>10</v>
      </c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15"/>
      <c r="AF32" s="15"/>
    </row>
    <row r="33" spans="1:37" ht="15.75" customHeight="1">
      <c r="A33" s="84"/>
      <c r="B33" s="84"/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700" t="s">
        <v>758</v>
      </c>
      <c r="Q33" s="700"/>
      <c r="R33" s="700"/>
      <c r="S33" s="700"/>
      <c r="T33" s="700"/>
      <c r="U33" s="700"/>
      <c r="V33" s="128"/>
      <c r="W33" s="128"/>
      <c r="X33" s="128"/>
      <c r="Y33" s="128"/>
      <c r="Z33" s="128"/>
      <c r="AA33" s="128"/>
      <c r="AB33" s="128"/>
      <c r="AC33" s="128"/>
      <c r="AD33" s="128"/>
      <c r="AE33" s="128"/>
      <c r="AF33" s="128"/>
      <c r="AG33" s="128"/>
      <c r="AH33" s="128"/>
      <c r="AI33" s="128"/>
      <c r="AJ33" s="128"/>
      <c r="AK33" s="128"/>
    </row>
    <row r="34" spans="1:32" ht="15.75" customHeight="1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700" t="s">
        <v>759</v>
      </c>
      <c r="Q34" s="700"/>
      <c r="R34" s="700"/>
      <c r="S34" s="700"/>
      <c r="T34" s="700"/>
      <c r="U34" s="700"/>
      <c r="V34" s="1"/>
      <c r="W34" s="14"/>
      <c r="X34" s="14"/>
      <c r="Y34" s="14"/>
      <c r="Z34" s="14"/>
      <c r="AE34" s="14"/>
      <c r="AF34" s="14"/>
    </row>
  </sheetData>
  <sheetProtection/>
  <mergeCells count="19">
    <mergeCell ref="U10:V10"/>
    <mergeCell ref="AB10:AD10"/>
    <mergeCell ref="A11:A12"/>
    <mergeCell ref="B11:B12"/>
    <mergeCell ref="C11:F12"/>
    <mergeCell ref="O12:R12"/>
    <mergeCell ref="G11:R11"/>
    <mergeCell ref="S11:V12"/>
    <mergeCell ref="G12:J12"/>
    <mergeCell ref="P33:U33"/>
    <mergeCell ref="P34:U34"/>
    <mergeCell ref="K12:N12"/>
    <mergeCell ref="A22:V22"/>
    <mergeCell ref="A15:V15"/>
    <mergeCell ref="G2:O2"/>
    <mergeCell ref="A3:U3"/>
    <mergeCell ref="A4:U4"/>
    <mergeCell ref="A6:U6"/>
    <mergeCell ref="A8:C8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72" r:id="rId1"/>
  <colBreaks count="1" manualBreakCount="1">
    <brk id="23" max="65535" man="1"/>
  </colBreaks>
</worksheet>
</file>

<file path=xl/worksheets/sheet5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0"/>
  <sheetViews>
    <sheetView view="pageBreakPreview" zoomScale="80" zoomScaleSheetLayoutView="80" zoomScalePageLayoutView="0" workbookViewId="0" topLeftCell="A1">
      <selection activeCell="C38" sqref="C38"/>
    </sheetView>
  </sheetViews>
  <sheetFormatPr defaultColWidth="9.140625" defaultRowHeight="12.75"/>
  <cols>
    <col min="1" max="1" width="7.8515625" style="0" customWidth="1"/>
    <col min="2" max="2" width="12.28125" style="0" customWidth="1"/>
    <col min="3" max="3" width="13.00390625" style="0" customWidth="1"/>
    <col min="7" max="7" width="12.28125" style="0" customWidth="1"/>
    <col min="8" max="8" width="11.57421875" style="0" customWidth="1"/>
    <col min="9" max="12" width="10.421875" style="0" customWidth="1"/>
    <col min="13" max="13" width="11.00390625" style="0" customWidth="1"/>
    <col min="14" max="14" width="10.00390625" style="0" customWidth="1"/>
    <col min="15" max="15" width="11.8515625" style="0" customWidth="1"/>
  </cols>
  <sheetData>
    <row r="1" spans="1:15" ht="15">
      <c r="A1" s="805" t="s">
        <v>0</v>
      </c>
      <c r="B1" s="805"/>
      <c r="C1" s="805"/>
      <c r="D1" s="805"/>
      <c r="E1" s="805"/>
      <c r="F1" s="805"/>
      <c r="G1" s="805"/>
      <c r="H1" s="805"/>
      <c r="I1" s="805"/>
      <c r="J1" s="805"/>
      <c r="K1" s="805"/>
      <c r="L1" s="805"/>
      <c r="M1" s="805"/>
      <c r="N1" s="805"/>
      <c r="O1" s="247" t="s">
        <v>518</v>
      </c>
    </row>
    <row r="2" spans="1:15" ht="20.25">
      <c r="A2" s="806" t="s">
        <v>790</v>
      </c>
      <c r="B2" s="806"/>
      <c r="C2" s="806"/>
      <c r="D2" s="806"/>
      <c r="E2" s="806"/>
      <c r="F2" s="806"/>
      <c r="G2" s="806"/>
      <c r="H2" s="806"/>
      <c r="I2" s="806"/>
      <c r="J2" s="806"/>
      <c r="K2" s="806"/>
      <c r="L2" s="806"/>
      <c r="M2" s="806"/>
      <c r="N2" s="806"/>
      <c r="O2" s="806"/>
    </row>
    <row r="3" spans="1:11" ht="13.5">
      <c r="A3" s="208"/>
      <c r="B3" s="208"/>
      <c r="C3" s="208"/>
      <c r="D3" s="208"/>
      <c r="E3" s="208"/>
      <c r="F3" s="208"/>
      <c r="G3" s="208"/>
      <c r="H3" s="208"/>
      <c r="I3" s="208"/>
      <c r="J3" s="208"/>
      <c r="K3" s="208"/>
    </row>
    <row r="4" spans="1:15" ht="15">
      <c r="A4" s="805" t="s">
        <v>517</v>
      </c>
      <c r="B4" s="805"/>
      <c r="C4" s="805"/>
      <c r="D4" s="805"/>
      <c r="E4" s="805"/>
      <c r="F4" s="805"/>
      <c r="G4" s="805"/>
      <c r="H4" s="805"/>
      <c r="I4" s="805"/>
      <c r="J4" s="805"/>
      <c r="K4" s="805"/>
      <c r="L4" s="805"/>
      <c r="M4" s="805"/>
      <c r="N4" s="805"/>
      <c r="O4" s="805"/>
    </row>
    <row r="5" spans="1:15" ht="13.5">
      <c r="A5" s="750" t="s">
        <v>780</v>
      </c>
      <c r="B5" s="750"/>
      <c r="C5" s="209"/>
      <c r="D5" s="209"/>
      <c r="E5" s="209"/>
      <c r="F5" s="209"/>
      <c r="G5" s="209"/>
      <c r="H5" s="209"/>
      <c r="I5" s="209"/>
      <c r="J5" s="209"/>
      <c r="K5" s="208"/>
      <c r="M5" s="893" t="s">
        <v>889</v>
      </c>
      <c r="N5" s="893"/>
      <c r="O5" s="893"/>
    </row>
    <row r="6" spans="1:15" ht="44.25" customHeight="1">
      <c r="A6" s="903" t="s">
        <v>2</v>
      </c>
      <c r="B6" s="903" t="s">
        <v>3</v>
      </c>
      <c r="C6" s="903" t="s">
        <v>297</v>
      </c>
      <c r="D6" s="901" t="s">
        <v>298</v>
      </c>
      <c r="E6" s="901" t="s">
        <v>299</v>
      </c>
      <c r="F6" s="901" t="s">
        <v>300</v>
      </c>
      <c r="G6" s="901" t="s">
        <v>301</v>
      </c>
      <c r="H6" s="903" t="s">
        <v>302</v>
      </c>
      <c r="I6" s="903"/>
      <c r="J6" s="903" t="s">
        <v>303</v>
      </c>
      <c r="K6" s="903"/>
      <c r="L6" s="903" t="s">
        <v>304</v>
      </c>
      <c r="M6" s="903"/>
      <c r="N6" s="903" t="s">
        <v>305</v>
      </c>
      <c r="O6" s="903"/>
    </row>
    <row r="7" spans="1:15" ht="54" customHeight="1">
      <c r="A7" s="903"/>
      <c r="B7" s="903"/>
      <c r="C7" s="903"/>
      <c r="D7" s="902"/>
      <c r="E7" s="902"/>
      <c r="F7" s="902"/>
      <c r="G7" s="902"/>
      <c r="H7" s="240" t="s">
        <v>306</v>
      </c>
      <c r="I7" s="240" t="s">
        <v>307</v>
      </c>
      <c r="J7" s="240" t="s">
        <v>306</v>
      </c>
      <c r="K7" s="240" t="s">
        <v>307</v>
      </c>
      <c r="L7" s="240" t="s">
        <v>306</v>
      </c>
      <c r="M7" s="240" t="s">
        <v>307</v>
      </c>
      <c r="N7" s="240" t="s">
        <v>306</v>
      </c>
      <c r="O7" s="240" t="s">
        <v>307</v>
      </c>
    </row>
    <row r="8" spans="1:15" ht="13.5">
      <c r="A8" s="211" t="s">
        <v>253</v>
      </c>
      <c r="B8" s="211" t="s">
        <v>254</v>
      </c>
      <c r="C8" s="211" t="s">
        <v>255</v>
      </c>
      <c r="D8" s="211" t="s">
        <v>256</v>
      </c>
      <c r="E8" s="211" t="s">
        <v>257</v>
      </c>
      <c r="F8" s="211" t="s">
        <v>258</v>
      </c>
      <c r="G8" s="211" t="s">
        <v>259</v>
      </c>
      <c r="H8" s="211" t="s">
        <v>260</v>
      </c>
      <c r="I8" s="211" t="s">
        <v>279</v>
      </c>
      <c r="J8" s="211" t="s">
        <v>280</v>
      </c>
      <c r="K8" s="211" t="s">
        <v>281</v>
      </c>
      <c r="L8" s="211" t="s">
        <v>308</v>
      </c>
      <c r="M8" s="211" t="s">
        <v>309</v>
      </c>
      <c r="N8" s="211" t="s">
        <v>310</v>
      </c>
      <c r="O8" s="211" t="s">
        <v>311</v>
      </c>
    </row>
    <row r="9" spans="1:15" ht="12">
      <c r="A9" s="95">
        <v>1</v>
      </c>
      <c r="B9" s="378" t="s">
        <v>746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0</v>
      </c>
    </row>
    <row r="10" spans="1:15" ht="12">
      <c r="A10" s="95">
        <v>2</v>
      </c>
      <c r="B10" s="378" t="s">
        <v>747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</row>
    <row r="11" spans="1:15" ht="12">
      <c r="A11" s="95">
        <v>3</v>
      </c>
      <c r="B11" s="378" t="s">
        <v>748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</row>
    <row r="12" spans="1:15" ht="12">
      <c r="A12" s="95">
        <v>4</v>
      </c>
      <c r="B12" s="378" t="s">
        <v>749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</row>
    <row r="13" spans="1:15" ht="12">
      <c r="A13" s="95">
        <v>5</v>
      </c>
      <c r="B13" s="378" t="s">
        <v>750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</row>
    <row r="14" spans="1:15" ht="12">
      <c r="A14" s="95">
        <v>6</v>
      </c>
      <c r="B14" s="378" t="s">
        <v>751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</row>
    <row r="15" spans="1:15" ht="12">
      <c r="A15" s="95">
        <v>7</v>
      </c>
      <c r="B15" s="378" t="s">
        <v>752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</row>
    <row r="16" spans="1:15" ht="12">
      <c r="A16" s="95">
        <v>8</v>
      </c>
      <c r="B16" s="378" t="s">
        <v>753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</row>
    <row r="17" spans="1:15" ht="12">
      <c r="A17" s="95">
        <v>9</v>
      </c>
      <c r="B17" s="378" t="s">
        <v>754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</row>
    <row r="18" spans="1:15" ht="12">
      <c r="A18" s="95">
        <v>10</v>
      </c>
      <c r="B18" s="378" t="s">
        <v>755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</row>
    <row r="19" spans="1:15" ht="12">
      <c r="A19" s="95">
        <v>11</v>
      </c>
      <c r="B19" s="378" t="s">
        <v>756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</row>
    <row r="20" spans="1:15" ht="12.75">
      <c r="A20" s="92" t="s">
        <v>15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</row>
    <row r="21" spans="1:15" ht="12.75">
      <c r="A21" s="99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</row>
    <row r="22" spans="1:15" ht="12.75">
      <c r="A22" s="99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</row>
    <row r="23" spans="1:15" ht="12.75">
      <c r="A23" s="99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</row>
    <row r="24" spans="1:15" ht="12.75">
      <c r="A24" s="99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</row>
    <row r="25" spans="1:15" ht="12.75">
      <c r="A25" s="99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</row>
    <row r="27" spans="1:15" ht="12.75">
      <c r="A27" s="214"/>
      <c r="B27" s="214"/>
      <c r="C27" s="214"/>
      <c r="D27" s="214"/>
      <c r="L27" s="228"/>
      <c r="M27" s="228"/>
      <c r="N27" s="228"/>
      <c r="O27" s="228"/>
    </row>
    <row r="28" spans="1:15" ht="12.75">
      <c r="A28" s="214"/>
      <c r="B28" s="214"/>
      <c r="C28" s="214"/>
      <c r="D28" s="214"/>
      <c r="L28" s="228"/>
      <c r="M28" s="228"/>
      <c r="N28" s="228"/>
      <c r="O28" s="228"/>
    </row>
    <row r="29" spans="1:15" ht="13.5">
      <c r="A29" s="214"/>
      <c r="B29" s="214"/>
      <c r="C29" s="214"/>
      <c r="D29" s="214"/>
      <c r="J29" s="757" t="s">
        <v>758</v>
      </c>
      <c r="K29" s="757"/>
      <c r="L29" s="757"/>
      <c r="M29" s="757"/>
      <c r="N29" s="757"/>
      <c r="O29" s="228"/>
    </row>
    <row r="30" spans="1:15" ht="13.5">
      <c r="A30" s="214" t="s">
        <v>11</v>
      </c>
      <c r="C30" s="214"/>
      <c r="D30" s="214"/>
      <c r="J30" s="757" t="s">
        <v>759</v>
      </c>
      <c r="K30" s="757"/>
      <c r="L30" s="757"/>
      <c r="M30" s="757"/>
      <c r="N30" s="757"/>
      <c r="O30" s="219"/>
    </row>
  </sheetData>
  <sheetProtection/>
  <mergeCells count="18">
    <mergeCell ref="A1:N1"/>
    <mergeCell ref="A2:O2"/>
    <mergeCell ref="M5:O5"/>
    <mergeCell ref="A6:A7"/>
    <mergeCell ref="B6:B7"/>
    <mergeCell ref="C6:C7"/>
    <mergeCell ref="D6:D7"/>
    <mergeCell ref="E6:E7"/>
    <mergeCell ref="A4:O4"/>
    <mergeCell ref="F6:F7"/>
    <mergeCell ref="A5:B5"/>
    <mergeCell ref="J29:N29"/>
    <mergeCell ref="J30:N30"/>
    <mergeCell ref="G6:G7"/>
    <mergeCell ref="H6:I6"/>
    <mergeCell ref="J6:K6"/>
    <mergeCell ref="L6:M6"/>
    <mergeCell ref="N6:O6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84" r:id="rId1"/>
</worksheet>
</file>

<file path=xl/worksheets/sheet5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1"/>
  <sheetViews>
    <sheetView view="pageBreakPreview" zoomScaleSheetLayoutView="100" zoomScalePageLayoutView="0" workbookViewId="0" topLeftCell="A3">
      <selection activeCell="P27" sqref="P27"/>
    </sheetView>
  </sheetViews>
  <sheetFormatPr defaultColWidth="9.140625" defaultRowHeight="12.75"/>
  <cols>
    <col min="1" max="1" width="8.57421875" style="214" customWidth="1"/>
    <col min="2" max="2" width="16.421875" style="214" customWidth="1"/>
    <col min="3" max="3" width="12.00390625" style="214" customWidth="1"/>
    <col min="4" max="4" width="15.140625" style="214" customWidth="1"/>
    <col min="5" max="5" width="8.7109375" style="214" customWidth="1"/>
    <col min="6" max="6" width="7.28125" style="214" customWidth="1"/>
    <col min="7" max="7" width="7.421875" style="214" customWidth="1"/>
    <col min="8" max="8" width="6.28125" style="214" customWidth="1"/>
    <col min="9" max="9" width="6.57421875" style="214" customWidth="1"/>
    <col min="10" max="10" width="6.7109375" style="214" customWidth="1"/>
    <col min="11" max="11" width="7.140625" style="214" customWidth="1"/>
    <col min="12" max="12" width="8.140625" style="214" customWidth="1"/>
    <col min="13" max="13" width="9.28125" style="214" customWidth="1"/>
    <col min="14" max="15" width="11.421875" style="214" customWidth="1"/>
    <col min="16" max="16" width="11.28125" style="214" customWidth="1"/>
    <col min="17" max="16384" width="9.140625" style="214" customWidth="1"/>
  </cols>
  <sheetData>
    <row r="1" spans="8:12" ht="12.75">
      <c r="H1" s="949"/>
      <c r="I1" s="949"/>
      <c r="L1" s="217" t="s">
        <v>519</v>
      </c>
    </row>
    <row r="2" spans="4:12" ht="12.75">
      <c r="D2" s="949" t="s">
        <v>471</v>
      </c>
      <c r="E2" s="949"/>
      <c r="F2" s="949"/>
      <c r="G2" s="949"/>
      <c r="H2" s="216"/>
      <c r="I2" s="216"/>
      <c r="L2" s="217"/>
    </row>
    <row r="3" spans="1:13" s="218" customFormat="1" ht="15">
      <c r="A3" s="951" t="s">
        <v>820</v>
      </c>
      <c r="B3" s="951"/>
      <c r="C3" s="951"/>
      <c r="D3" s="951"/>
      <c r="E3" s="951"/>
      <c r="F3" s="951"/>
      <c r="G3" s="951"/>
      <c r="H3" s="951"/>
      <c r="I3" s="951"/>
      <c r="J3" s="951"/>
      <c r="K3" s="951"/>
      <c r="L3" s="951"/>
      <c r="M3" s="951"/>
    </row>
    <row r="4" spans="1:13" s="218" customFormat="1" ht="20.25" customHeight="1">
      <c r="A4" s="951" t="s">
        <v>821</v>
      </c>
      <c r="B4" s="951"/>
      <c r="C4" s="951"/>
      <c r="D4" s="951"/>
      <c r="E4" s="951"/>
      <c r="F4" s="951"/>
      <c r="G4" s="951"/>
      <c r="H4" s="951"/>
      <c r="I4" s="951"/>
      <c r="J4" s="951"/>
      <c r="K4" s="951"/>
      <c r="L4" s="951"/>
      <c r="M4" s="951"/>
    </row>
    <row r="6" spans="1:10" ht="12.75">
      <c r="A6" s="750" t="s">
        <v>780</v>
      </c>
      <c r="B6" s="750"/>
      <c r="C6" s="220"/>
      <c r="D6" s="220"/>
      <c r="E6" s="220"/>
      <c r="F6" s="220"/>
      <c r="G6" s="220"/>
      <c r="H6" s="220"/>
      <c r="I6" s="220"/>
      <c r="J6" s="220"/>
    </row>
    <row r="8" spans="1:16" s="221" customFormat="1" ht="15" customHeight="1">
      <c r="A8" s="214"/>
      <c r="B8" s="214"/>
      <c r="C8" s="214"/>
      <c r="D8" s="214"/>
      <c r="E8" s="214"/>
      <c r="F8" s="214"/>
      <c r="G8" s="214"/>
      <c r="H8" s="214"/>
      <c r="I8" s="214"/>
      <c r="J8" s="214"/>
      <c r="K8" s="810" t="s">
        <v>889</v>
      </c>
      <c r="L8" s="810"/>
      <c r="M8" s="810"/>
      <c r="N8" s="810"/>
      <c r="O8" s="810"/>
      <c r="P8" s="810"/>
    </row>
    <row r="9" spans="1:16" s="221" customFormat="1" ht="20.25" customHeight="1">
      <c r="A9" s="901" t="s">
        <v>2</v>
      </c>
      <c r="B9" s="901" t="s">
        <v>3</v>
      </c>
      <c r="C9" s="904" t="s">
        <v>262</v>
      </c>
      <c r="D9" s="904" t="s">
        <v>263</v>
      </c>
      <c r="E9" s="950" t="s">
        <v>264</v>
      </c>
      <c r="F9" s="950"/>
      <c r="G9" s="950"/>
      <c r="H9" s="950"/>
      <c r="I9" s="950"/>
      <c r="J9" s="950"/>
      <c r="K9" s="950"/>
      <c r="L9" s="950"/>
      <c r="M9" s="950"/>
      <c r="N9" s="950"/>
      <c r="O9" s="950"/>
      <c r="P9" s="950"/>
    </row>
    <row r="10" spans="1:16" s="221" customFormat="1" ht="35.25" customHeight="1">
      <c r="A10" s="952"/>
      <c r="B10" s="952"/>
      <c r="C10" s="905"/>
      <c r="D10" s="905"/>
      <c r="E10" s="303" t="s">
        <v>695</v>
      </c>
      <c r="F10" s="303" t="s">
        <v>265</v>
      </c>
      <c r="G10" s="303" t="s">
        <v>266</v>
      </c>
      <c r="H10" s="303" t="s">
        <v>267</v>
      </c>
      <c r="I10" s="303" t="s">
        <v>268</v>
      </c>
      <c r="J10" s="303" t="s">
        <v>269</v>
      </c>
      <c r="K10" s="303" t="s">
        <v>270</v>
      </c>
      <c r="L10" s="303" t="s">
        <v>271</v>
      </c>
      <c r="M10" s="303" t="s">
        <v>696</v>
      </c>
      <c r="N10" s="234" t="s">
        <v>697</v>
      </c>
      <c r="O10" s="234" t="s">
        <v>698</v>
      </c>
      <c r="P10" s="234" t="s">
        <v>699</v>
      </c>
    </row>
    <row r="11" spans="1:16" s="221" customFormat="1" ht="12.75" customHeight="1">
      <c r="A11" s="224">
        <v>1</v>
      </c>
      <c r="B11" s="224">
        <v>2</v>
      </c>
      <c r="C11" s="224">
        <v>3</v>
      </c>
      <c r="D11" s="224">
        <v>4</v>
      </c>
      <c r="E11" s="224">
        <v>5</v>
      </c>
      <c r="F11" s="224">
        <v>6</v>
      </c>
      <c r="G11" s="224">
        <v>7</v>
      </c>
      <c r="H11" s="224">
        <v>8</v>
      </c>
      <c r="I11" s="224">
        <v>9</v>
      </c>
      <c r="J11" s="224">
        <v>10</v>
      </c>
      <c r="K11" s="224">
        <v>11</v>
      </c>
      <c r="L11" s="224">
        <v>12</v>
      </c>
      <c r="M11" s="224">
        <v>13</v>
      </c>
      <c r="N11" s="224">
        <v>14</v>
      </c>
      <c r="O11" s="224">
        <v>15</v>
      </c>
      <c r="P11" s="224">
        <v>16</v>
      </c>
    </row>
    <row r="12" spans="1:16" ht="12.75">
      <c r="A12" s="152">
        <v>1</v>
      </c>
      <c r="B12" s="9" t="s">
        <v>746</v>
      </c>
      <c r="C12" s="225">
        <v>264</v>
      </c>
      <c r="D12" s="225">
        <v>264</v>
      </c>
      <c r="E12" s="225">
        <v>264</v>
      </c>
      <c r="F12" s="225">
        <v>264</v>
      </c>
      <c r="G12" s="225">
        <v>264</v>
      </c>
      <c r="H12" s="225">
        <v>264</v>
      </c>
      <c r="I12" s="225">
        <v>264</v>
      </c>
      <c r="J12" s="225">
        <v>264</v>
      </c>
      <c r="K12" s="225">
        <v>264</v>
      </c>
      <c r="L12" s="225">
        <v>264</v>
      </c>
      <c r="M12" s="225">
        <v>264</v>
      </c>
      <c r="N12" s="225">
        <v>264</v>
      </c>
      <c r="O12" s="225">
        <v>264</v>
      </c>
      <c r="P12" s="225">
        <v>264</v>
      </c>
    </row>
    <row r="13" spans="1:16" ht="12.75">
      <c r="A13" s="152">
        <v>2</v>
      </c>
      <c r="B13" s="9" t="s">
        <v>747</v>
      </c>
      <c r="C13" s="150">
        <v>106</v>
      </c>
      <c r="D13" s="150">
        <v>106</v>
      </c>
      <c r="E13" s="150">
        <v>106</v>
      </c>
      <c r="F13" s="150">
        <v>106</v>
      </c>
      <c r="G13" s="150">
        <v>106</v>
      </c>
      <c r="H13" s="150">
        <v>106</v>
      </c>
      <c r="I13" s="150">
        <v>106</v>
      </c>
      <c r="J13" s="150">
        <v>106</v>
      </c>
      <c r="K13" s="150">
        <v>106</v>
      </c>
      <c r="L13" s="150">
        <v>106</v>
      </c>
      <c r="M13" s="150">
        <v>106</v>
      </c>
      <c r="N13" s="150">
        <v>106</v>
      </c>
      <c r="O13" s="150">
        <v>106</v>
      </c>
      <c r="P13" s="150">
        <v>106</v>
      </c>
    </row>
    <row r="14" spans="1:16" ht="12.75">
      <c r="A14" s="152">
        <v>3</v>
      </c>
      <c r="B14" s="9" t="s">
        <v>748</v>
      </c>
      <c r="C14" s="225">
        <v>169</v>
      </c>
      <c r="D14" s="225">
        <v>169</v>
      </c>
      <c r="E14" s="225">
        <v>169</v>
      </c>
      <c r="F14" s="225">
        <v>169</v>
      </c>
      <c r="G14" s="225">
        <v>169</v>
      </c>
      <c r="H14" s="225">
        <v>169</v>
      </c>
      <c r="I14" s="225">
        <v>169</v>
      </c>
      <c r="J14" s="225">
        <v>169</v>
      </c>
      <c r="K14" s="225">
        <v>169</v>
      </c>
      <c r="L14" s="225">
        <v>169</v>
      </c>
      <c r="M14" s="225">
        <v>169</v>
      </c>
      <c r="N14" s="225">
        <v>169</v>
      </c>
      <c r="O14" s="225">
        <v>169</v>
      </c>
      <c r="P14" s="225">
        <v>169</v>
      </c>
    </row>
    <row r="15" spans="1:16" s="145" customFormat="1" ht="12.75" customHeight="1">
      <c r="A15" s="152">
        <v>4</v>
      </c>
      <c r="B15" s="9" t="s">
        <v>749</v>
      </c>
      <c r="C15" s="150">
        <v>90</v>
      </c>
      <c r="D15" s="150">
        <v>90</v>
      </c>
      <c r="E15" s="150">
        <v>90</v>
      </c>
      <c r="F15" s="150">
        <v>90</v>
      </c>
      <c r="G15" s="150">
        <v>90</v>
      </c>
      <c r="H15" s="150">
        <v>90</v>
      </c>
      <c r="I15" s="150">
        <v>90</v>
      </c>
      <c r="J15" s="150">
        <v>90</v>
      </c>
      <c r="K15" s="150">
        <v>90</v>
      </c>
      <c r="L15" s="150">
        <v>90</v>
      </c>
      <c r="M15" s="150">
        <v>90</v>
      </c>
      <c r="N15" s="150">
        <v>90</v>
      </c>
      <c r="O15" s="150">
        <v>90</v>
      </c>
      <c r="P15" s="150">
        <v>90</v>
      </c>
    </row>
    <row r="16" spans="1:16" s="145" customFormat="1" ht="12.75" customHeight="1">
      <c r="A16" s="152">
        <v>5</v>
      </c>
      <c r="B16" s="9" t="s">
        <v>750</v>
      </c>
      <c r="C16" s="227">
        <v>209</v>
      </c>
      <c r="D16" s="227">
        <v>209</v>
      </c>
      <c r="E16" s="227">
        <v>209</v>
      </c>
      <c r="F16" s="227">
        <v>209</v>
      </c>
      <c r="G16" s="227">
        <v>209</v>
      </c>
      <c r="H16" s="227">
        <v>209</v>
      </c>
      <c r="I16" s="227">
        <v>209</v>
      </c>
      <c r="J16" s="227">
        <v>209</v>
      </c>
      <c r="K16" s="227">
        <v>209</v>
      </c>
      <c r="L16" s="227">
        <v>209</v>
      </c>
      <c r="M16" s="227">
        <v>209</v>
      </c>
      <c r="N16" s="227">
        <v>209</v>
      </c>
      <c r="O16" s="227">
        <v>209</v>
      </c>
      <c r="P16" s="227">
        <v>209</v>
      </c>
    </row>
    <row r="17" spans="1:16" s="145" customFormat="1" ht="12.75" customHeight="1">
      <c r="A17" s="152">
        <v>6</v>
      </c>
      <c r="B17" s="9" t="s">
        <v>751</v>
      </c>
      <c r="C17" s="227">
        <v>223</v>
      </c>
      <c r="D17" s="227">
        <v>222</v>
      </c>
      <c r="E17" s="227">
        <v>222</v>
      </c>
      <c r="F17" s="227">
        <v>222</v>
      </c>
      <c r="G17" s="227">
        <v>222</v>
      </c>
      <c r="H17" s="227">
        <v>222</v>
      </c>
      <c r="I17" s="227">
        <v>222</v>
      </c>
      <c r="J17" s="227">
        <v>222</v>
      </c>
      <c r="K17" s="227">
        <v>222</v>
      </c>
      <c r="L17" s="227">
        <v>222</v>
      </c>
      <c r="M17" s="227">
        <v>222</v>
      </c>
      <c r="N17" s="227">
        <v>222</v>
      </c>
      <c r="O17" s="227">
        <v>222</v>
      </c>
      <c r="P17" s="227">
        <v>222</v>
      </c>
    </row>
    <row r="18" spans="1:16" ht="12.75" customHeight="1">
      <c r="A18" s="152">
        <v>7</v>
      </c>
      <c r="B18" s="9" t="s">
        <v>752</v>
      </c>
      <c r="C18" s="150">
        <v>133</v>
      </c>
      <c r="D18" s="150">
        <v>133</v>
      </c>
      <c r="E18" s="150">
        <v>133</v>
      </c>
      <c r="F18" s="150">
        <v>133</v>
      </c>
      <c r="G18" s="150">
        <v>133</v>
      </c>
      <c r="H18" s="150">
        <v>133</v>
      </c>
      <c r="I18" s="150">
        <v>133</v>
      </c>
      <c r="J18" s="150">
        <v>133</v>
      </c>
      <c r="K18" s="150">
        <v>133</v>
      </c>
      <c r="L18" s="150">
        <v>133</v>
      </c>
      <c r="M18" s="150">
        <v>133</v>
      </c>
      <c r="N18" s="150">
        <v>133</v>
      </c>
      <c r="O18" s="150">
        <v>133</v>
      </c>
      <c r="P18" s="150">
        <v>133</v>
      </c>
    </row>
    <row r="19" spans="1:16" ht="12.75">
      <c r="A19" s="152">
        <v>8</v>
      </c>
      <c r="B19" s="9" t="s">
        <v>753</v>
      </c>
      <c r="C19" s="150">
        <v>182</v>
      </c>
      <c r="D19" s="150">
        <v>182</v>
      </c>
      <c r="E19" s="150">
        <v>182</v>
      </c>
      <c r="F19" s="150">
        <v>182</v>
      </c>
      <c r="G19" s="150">
        <v>182</v>
      </c>
      <c r="H19" s="150">
        <v>182</v>
      </c>
      <c r="I19" s="150">
        <v>182</v>
      </c>
      <c r="J19" s="150">
        <v>182</v>
      </c>
      <c r="K19" s="150">
        <v>182</v>
      </c>
      <c r="L19" s="150">
        <v>182</v>
      </c>
      <c r="M19" s="150">
        <v>182</v>
      </c>
      <c r="N19" s="150">
        <v>182</v>
      </c>
      <c r="O19" s="150">
        <v>182</v>
      </c>
      <c r="P19" s="150">
        <v>182</v>
      </c>
    </row>
    <row r="20" spans="1:16" ht="12.75">
      <c r="A20" s="152">
        <v>9</v>
      </c>
      <c r="B20" s="9" t="s">
        <v>754</v>
      </c>
      <c r="C20" s="150">
        <v>190</v>
      </c>
      <c r="D20" s="150">
        <v>190</v>
      </c>
      <c r="E20" s="150">
        <v>190</v>
      </c>
      <c r="F20" s="150">
        <v>190</v>
      </c>
      <c r="G20" s="150">
        <v>190</v>
      </c>
      <c r="H20" s="150">
        <v>190</v>
      </c>
      <c r="I20" s="150">
        <v>190</v>
      </c>
      <c r="J20" s="150">
        <v>190</v>
      </c>
      <c r="K20" s="150">
        <v>190</v>
      </c>
      <c r="L20" s="150">
        <v>190</v>
      </c>
      <c r="M20" s="150">
        <v>190</v>
      </c>
      <c r="N20" s="150">
        <v>190</v>
      </c>
      <c r="O20" s="150">
        <v>190</v>
      </c>
      <c r="P20" s="150">
        <v>190</v>
      </c>
    </row>
    <row r="21" spans="1:16" ht="12.75">
      <c r="A21" s="152">
        <v>10</v>
      </c>
      <c r="B21" s="9" t="s">
        <v>755</v>
      </c>
      <c r="C21" s="150">
        <v>146</v>
      </c>
      <c r="D21" s="150">
        <v>146</v>
      </c>
      <c r="E21" s="150">
        <v>146</v>
      </c>
      <c r="F21" s="150">
        <v>146</v>
      </c>
      <c r="G21" s="150">
        <v>146</v>
      </c>
      <c r="H21" s="150">
        <v>146</v>
      </c>
      <c r="I21" s="150">
        <v>146</v>
      </c>
      <c r="J21" s="150">
        <v>146</v>
      </c>
      <c r="K21" s="150">
        <v>146</v>
      </c>
      <c r="L21" s="150">
        <v>146</v>
      </c>
      <c r="M21" s="150">
        <v>146</v>
      </c>
      <c r="N21" s="150">
        <v>146</v>
      </c>
      <c r="O21" s="150">
        <v>146</v>
      </c>
      <c r="P21" s="150">
        <v>146</v>
      </c>
    </row>
    <row r="22" spans="1:16" ht="12.75">
      <c r="A22" s="152">
        <v>11</v>
      </c>
      <c r="B22" s="9" t="s">
        <v>756</v>
      </c>
      <c r="C22" s="150">
        <v>231</v>
      </c>
      <c r="D22" s="150">
        <v>231</v>
      </c>
      <c r="E22" s="150">
        <v>231</v>
      </c>
      <c r="F22" s="150">
        <v>231</v>
      </c>
      <c r="G22" s="150">
        <v>231</v>
      </c>
      <c r="H22" s="150">
        <v>231</v>
      </c>
      <c r="I22" s="150">
        <v>231</v>
      </c>
      <c r="J22" s="150">
        <v>231</v>
      </c>
      <c r="K22" s="150">
        <v>231</v>
      </c>
      <c r="L22" s="150">
        <v>231</v>
      </c>
      <c r="M22" s="150">
        <v>231</v>
      </c>
      <c r="N22" s="150">
        <v>231</v>
      </c>
      <c r="O22" s="150">
        <v>231</v>
      </c>
      <c r="P22" s="150">
        <v>193</v>
      </c>
    </row>
    <row r="23" spans="1:16" ht="12.75">
      <c r="A23" s="844" t="s">
        <v>15</v>
      </c>
      <c r="B23" s="845"/>
      <c r="C23" s="150">
        <f>SUM(C12:C22)</f>
        <v>1943</v>
      </c>
      <c r="D23" s="150">
        <f>SUM(D12:D22)</f>
        <v>1942</v>
      </c>
      <c r="E23" s="150">
        <f aca="true" t="shared" si="0" ref="E23:O23">SUM(E12:E22)</f>
        <v>1942</v>
      </c>
      <c r="F23" s="150">
        <f t="shared" si="0"/>
        <v>1942</v>
      </c>
      <c r="G23" s="150">
        <f t="shared" si="0"/>
        <v>1942</v>
      </c>
      <c r="H23" s="150">
        <f t="shared" si="0"/>
        <v>1942</v>
      </c>
      <c r="I23" s="150">
        <f t="shared" si="0"/>
        <v>1942</v>
      </c>
      <c r="J23" s="150">
        <f t="shared" si="0"/>
        <v>1942</v>
      </c>
      <c r="K23" s="150">
        <f t="shared" si="0"/>
        <v>1942</v>
      </c>
      <c r="L23" s="150">
        <f t="shared" si="0"/>
        <v>1942</v>
      </c>
      <c r="M23" s="150">
        <f t="shared" si="0"/>
        <v>1942</v>
      </c>
      <c r="N23" s="150">
        <f t="shared" si="0"/>
        <v>1942</v>
      </c>
      <c r="O23" s="150">
        <f t="shared" si="0"/>
        <v>1942</v>
      </c>
      <c r="P23" s="150">
        <f>SUM(P12:P22)</f>
        <v>1904</v>
      </c>
    </row>
    <row r="28" spans="8:13" ht="12.75">
      <c r="H28" s="228"/>
      <c r="I28" s="228"/>
      <c r="J28" s="228"/>
      <c r="K28" s="228"/>
      <c r="L28" s="228"/>
      <c r="M28" s="228"/>
    </row>
    <row r="29" spans="8:13" ht="12.75">
      <c r="H29" s="228"/>
      <c r="I29" s="228"/>
      <c r="J29" s="228"/>
      <c r="K29" s="228"/>
      <c r="L29" s="228"/>
      <c r="M29" s="228"/>
    </row>
    <row r="30" spans="8:15" ht="13.5">
      <c r="H30" s="228"/>
      <c r="I30" s="228"/>
      <c r="J30" s="228"/>
      <c r="K30" s="305" t="s">
        <v>758</v>
      </c>
      <c r="L30" s="305"/>
      <c r="M30" s="305"/>
      <c r="N30" s="305"/>
      <c r="O30" s="228"/>
    </row>
    <row r="31" spans="1:15" ht="13.5">
      <c r="A31" s="214" t="s">
        <v>11</v>
      </c>
      <c r="H31" s="219"/>
      <c r="I31" s="219"/>
      <c r="J31" s="757" t="s">
        <v>759</v>
      </c>
      <c r="K31" s="757"/>
      <c r="L31" s="757"/>
      <c r="M31" s="757"/>
      <c r="N31" s="757"/>
      <c r="O31" s="757"/>
    </row>
  </sheetData>
  <sheetProtection/>
  <mergeCells count="13">
    <mergeCell ref="H1:I1"/>
    <mergeCell ref="A3:M3"/>
    <mergeCell ref="A4:M4"/>
    <mergeCell ref="A9:A10"/>
    <mergeCell ref="B9:B10"/>
    <mergeCell ref="D2:G2"/>
    <mergeCell ref="C9:C10"/>
    <mergeCell ref="A6:B6"/>
    <mergeCell ref="A23:B23"/>
    <mergeCell ref="J31:O31"/>
    <mergeCell ref="D9:D10"/>
    <mergeCell ref="K8:P8"/>
    <mergeCell ref="E9:P9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86" r:id="rId1"/>
</worksheet>
</file>

<file path=xl/worksheets/sheet5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3"/>
  <sheetViews>
    <sheetView view="pageBreakPreview" zoomScale="90" zoomScaleSheetLayoutView="90" zoomScalePageLayoutView="0" workbookViewId="0" topLeftCell="A1">
      <selection activeCell="C38" sqref="C38"/>
    </sheetView>
  </sheetViews>
  <sheetFormatPr defaultColWidth="9.140625" defaultRowHeight="12.75"/>
  <cols>
    <col min="1" max="1" width="8.57421875" style="214" customWidth="1"/>
    <col min="2" max="2" width="17.8515625" style="214" customWidth="1"/>
    <col min="3" max="3" width="11.140625" style="214" customWidth="1"/>
    <col min="4" max="4" width="17.140625" style="214" customWidth="1"/>
    <col min="5" max="6" width="9.140625" style="214" customWidth="1"/>
    <col min="7" max="7" width="7.8515625" style="214" customWidth="1"/>
    <col min="8" max="8" width="8.421875" style="214" customWidth="1"/>
    <col min="9" max="9" width="9.28125" style="214" customWidth="1"/>
    <col min="10" max="10" width="10.28125" style="214" customWidth="1"/>
    <col min="11" max="11" width="9.140625" style="214" customWidth="1"/>
    <col min="12" max="12" width="10.140625" style="214" customWidth="1"/>
    <col min="13" max="13" width="11.00390625" style="214" customWidth="1"/>
    <col min="14" max="14" width="10.140625" style="214" customWidth="1"/>
    <col min="15" max="15" width="7.421875" style="214" customWidth="1"/>
    <col min="16" max="16" width="7.8515625" style="214" customWidth="1"/>
    <col min="17" max="16384" width="9.140625" style="214" customWidth="1"/>
  </cols>
  <sheetData>
    <row r="1" spans="8:13" ht="12.75">
      <c r="H1" s="949"/>
      <c r="I1" s="949"/>
      <c r="L1" s="955" t="s">
        <v>539</v>
      </c>
      <c r="M1" s="955"/>
    </row>
    <row r="2" spans="3:12" ht="12.75">
      <c r="C2" s="949" t="s">
        <v>626</v>
      </c>
      <c r="D2" s="949"/>
      <c r="E2" s="949"/>
      <c r="F2" s="949"/>
      <c r="G2" s="949"/>
      <c r="H2" s="949"/>
      <c r="I2" s="949"/>
      <c r="J2" s="949"/>
      <c r="L2" s="217"/>
    </row>
    <row r="3" spans="1:13" s="218" customFormat="1" ht="15">
      <c r="A3" s="951" t="s">
        <v>820</v>
      </c>
      <c r="B3" s="951"/>
      <c r="C3" s="951"/>
      <c r="D3" s="951"/>
      <c r="E3" s="951"/>
      <c r="F3" s="951"/>
      <c r="G3" s="951"/>
      <c r="H3" s="951"/>
      <c r="I3" s="951"/>
      <c r="J3" s="951"/>
      <c r="K3" s="951"/>
      <c r="L3" s="951"/>
      <c r="M3" s="951"/>
    </row>
    <row r="4" spans="1:13" s="218" customFormat="1" ht="20.25" customHeight="1">
      <c r="A4" s="951" t="s">
        <v>822</v>
      </c>
      <c r="B4" s="951"/>
      <c r="C4" s="951"/>
      <c r="D4" s="951"/>
      <c r="E4" s="951"/>
      <c r="F4" s="951"/>
      <c r="G4" s="951"/>
      <c r="H4" s="951"/>
      <c r="I4" s="951"/>
      <c r="J4" s="951"/>
      <c r="K4" s="951"/>
      <c r="L4" s="951"/>
      <c r="M4" s="951"/>
    </row>
    <row r="6" spans="1:10" ht="12.75">
      <c r="A6" s="750" t="s">
        <v>780</v>
      </c>
      <c r="B6" s="750"/>
      <c r="C6" s="220"/>
      <c r="D6" s="220"/>
      <c r="E6" s="220"/>
      <c r="F6" s="220"/>
      <c r="G6" s="220"/>
      <c r="H6" s="220"/>
      <c r="I6" s="220"/>
      <c r="J6" s="220"/>
    </row>
    <row r="7" spans="1:10" ht="12.75">
      <c r="A7" s="219"/>
      <c r="B7" s="220"/>
      <c r="C7" s="220"/>
      <c r="D7" s="220"/>
      <c r="E7" s="220"/>
      <c r="F7" s="220"/>
      <c r="G7" s="220"/>
      <c r="H7" s="220"/>
      <c r="I7" s="220"/>
      <c r="J7" s="220"/>
    </row>
    <row r="8" spans="1:10" ht="12.75">
      <c r="A8" s="219"/>
      <c r="B8" s="220"/>
      <c r="C8" s="220"/>
      <c r="D8" s="220"/>
      <c r="E8" s="220"/>
      <c r="F8" s="220"/>
      <c r="G8" s="220"/>
      <c r="H8" s="220"/>
      <c r="I8" s="220"/>
      <c r="J8" s="220"/>
    </row>
    <row r="9" spans="1:10" ht="12.75">
      <c r="A9" s="954" t="s">
        <v>723</v>
      </c>
      <c r="B9" s="954"/>
      <c r="C9" s="954"/>
      <c r="D9" s="954"/>
      <c r="E9" s="954"/>
      <c r="F9" s="954"/>
      <c r="G9" s="225"/>
      <c r="H9" s="220"/>
      <c r="I9" s="220"/>
      <c r="J9" s="220"/>
    </row>
    <row r="10" spans="1:10" ht="12.75">
      <c r="A10" s="954" t="s">
        <v>724</v>
      </c>
      <c r="B10" s="954"/>
      <c r="C10" s="954"/>
      <c r="D10" s="954"/>
      <c r="E10" s="954"/>
      <c r="F10" s="954"/>
      <c r="G10" s="225"/>
      <c r="H10" s="220"/>
      <c r="I10" s="220"/>
      <c r="J10" s="220"/>
    </row>
    <row r="12" spans="1:16" s="221" customFormat="1" ht="15" customHeight="1">
      <c r="A12" s="214"/>
      <c r="B12" s="214"/>
      <c r="C12" s="214"/>
      <c r="D12" s="214"/>
      <c r="E12" s="214"/>
      <c r="F12" s="214"/>
      <c r="G12" s="214"/>
      <c r="H12" s="214"/>
      <c r="I12" s="214"/>
      <c r="J12" s="214"/>
      <c r="K12" s="810" t="s">
        <v>889</v>
      </c>
      <c r="L12" s="810"/>
      <c r="M12" s="810"/>
      <c r="N12" s="810"/>
      <c r="O12" s="810"/>
      <c r="P12" s="810"/>
    </row>
    <row r="13" spans="1:16" s="221" customFormat="1" ht="20.25" customHeight="1">
      <c r="A13" s="901" t="s">
        <v>2</v>
      </c>
      <c r="B13" s="901" t="s">
        <v>3</v>
      </c>
      <c r="C13" s="904" t="s">
        <v>262</v>
      </c>
      <c r="D13" s="904" t="s">
        <v>538</v>
      </c>
      <c r="E13" s="953" t="s">
        <v>651</v>
      </c>
      <c r="F13" s="953"/>
      <c r="G13" s="953"/>
      <c r="H13" s="953"/>
      <c r="I13" s="953"/>
      <c r="J13" s="953"/>
      <c r="K13" s="953"/>
      <c r="L13" s="953"/>
      <c r="M13" s="953"/>
      <c r="N13" s="953"/>
      <c r="O13" s="953"/>
      <c r="P13" s="953"/>
    </row>
    <row r="14" spans="1:16" s="221" customFormat="1" ht="35.25" customHeight="1">
      <c r="A14" s="952"/>
      <c r="B14" s="952"/>
      <c r="C14" s="905"/>
      <c r="D14" s="905"/>
      <c r="E14" s="303" t="s">
        <v>918</v>
      </c>
      <c r="F14" s="303" t="s">
        <v>265</v>
      </c>
      <c r="G14" s="303" t="s">
        <v>266</v>
      </c>
      <c r="H14" s="303" t="s">
        <v>267</v>
      </c>
      <c r="I14" s="303" t="s">
        <v>268</v>
      </c>
      <c r="J14" s="303" t="s">
        <v>269</v>
      </c>
      <c r="K14" s="303" t="s">
        <v>270</v>
      </c>
      <c r="L14" s="303" t="s">
        <v>271</v>
      </c>
      <c r="M14" s="303" t="s">
        <v>916</v>
      </c>
      <c r="N14" s="234" t="s">
        <v>917</v>
      </c>
      <c r="O14" s="234" t="s">
        <v>720</v>
      </c>
      <c r="P14" s="234" t="s">
        <v>721</v>
      </c>
    </row>
    <row r="15" spans="1:16" s="221" customFormat="1" ht="12.75" customHeight="1">
      <c r="A15" s="224">
        <v>1</v>
      </c>
      <c r="B15" s="224">
        <v>2</v>
      </c>
      <c r="C15" s="224">
        <v>3</v>
      </c>
      <c r="D15" s="224">
        <v>4</v>
      </c>
      <c r="E15" s="224">
        <v>5</v>
      </c>
      <c r="F15" s="224">
        <v>6</v>
      </c>
      <c r="G15" s="224">
        <v>7</v>
      </c>
      <c r="H15" s="224">
        <v>8</v>
      </c>
      <c r="I15" s="224">
        <v>9</v>
      </c>
      <c r="J15" s="224">
        <v>10</v>
      </c>
      <c r="K15" s="224">
        <v>11</v>
      </c>
      <c r="L15" s="224">
        <v>12</v>
      </c>
      <c r="M15" s="224">
        <v>13</v>
      </c>
      <c r="N15" s="224">
        <v>14</v>
      </c>
      <c r="O15" s="224">
        <v>15</v>
      </c>
      <c r="P15" s="224">
        <v>16</v>
      </c>
    </row>
    <row r="16" spans="1:18" ht="12.75">
      <c r="A16" s="152">
        <v>1</v>
      </c>
      <c r="B16" s="9" t="s">
        <v>747</v>
      </c>
      <c r="C16" s="9">
        <v>97</v>
      </c>
      <c r="D16" s="148">
        <v>1</v>
      </c>
      <c r="E16" s="19">
        <v>0</v>
      </c>
      <c r="F16" s="19">
        <v>0</v>
      </c>
      <c r="G16" s="19">
        <v>0</v>
      </c>
      <c r="H16" s="19">
        <v>0</v>
      </c>
      <c r="I16" s="19">
        <v>3</v>
      </c>
      <c r="J16" s="19">
        <v>4</v>
      </c>
      <c r="K16" s="19">
        <v>3</v>
      </c>
      <c r="L16" s="19">
        <v>3</v>
      </c>
      <c r="M16" s="19">
        <v>0</v>
      </c>
      <c r="N16" s="19">
        <v>0</v>
      </c>
      <c r="O16" s="19">
        <v>0</v>
      </c>
      <c r="P16" s="19">
        <v>0</v>
      </c>
      <c r="R16" s="625"/>
    </row>
    <row r="17" spans="1:18" ht="12.75">
      <c r="A17" s="152">
        <v>2</v>
      </c>
      <c r="B17" s="9" t="s">
        <v>748</v>
      </c>
      <c r="C17" s="9">
        <v>135</v>
      </c>
      <c r="D17" s="148">
        <v>3</v>
      </c>
      <c r="E17" s="19">
        <v>4</v>
      </c>
      <c r="F17" s="19">
        <v>2</v>
      </c>
      <c r="G17" s="19">
        <v>4</v>
      </c>
      <c r="H17" s="19">
        <v>4</v>
      </c>
      <c r="I17" s="19">
        <v>3</v>
      </c>
      <c r="J17" s="19">
        <v>4</v>
      </c>
      <c r="K17" s="19">
        <v>4</v>
      </c>
      <c r="L17" s="19">
        <v>3</v>
      </c>
      <c r="M17" s="19">
        <v>0</v>
      </c>
      <c r="N17" s="19">
        <v>0</v>
      </c>
      <c r="O17" s="19">
        <v>1</v>
      </c>
      <c r="P17" s="19">
        <v>2</v>
      </c>
      <c r="R17" s="625"/>
    </row>
    <row r="18" spans="1:18" ht="12.75">
      <c r="A18" s="152">
        <v>3</v>
      </c>
      <c r="B18" s="9" t="s">
        <v>749</v>
      </c>
      <c r="C18" s="9">
        <v>68</v>
      </c>
      <c r="D18" s="148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  <c r="O18" s="19">
        <v>0</v>
      </c>
      <c r="P18" s="19">
        <v>0</v>
      </c>
      <c r="R18" s="625"/>
    </row>
    <row r="19" spans="1:18" s="145" customFormat="1" ht="12.75" customHeight="1">
      <c r="A19" s="152">
        <v>4</v>
      </c>
      <c r="B19" s="9" t="s">
        <v>750</v>
      </c>
      <c r="C19" s="9">
        <v>211</v>
      </c>
      <c r="D19" s="148">
        <v>15</v>
      </c>
      <c r="E19" s="19">
        <v>14</v>
      </c>
      <c r="F19" s="19">
        <v>20</v>
      </c>
      <c r="G19" s="19">
        <v>20</v>
      </c>
      <c r="H19" s="19">
        <v>19</v>
      </c>
      <c r="I19" s="19">
        <v>24</v>
      </c>
      <c r="J19" s="19">
        <v>20</v>
      </c>
      <c r="K19" s="19">
        <v>24</v>
      </c>
      <c r="L19" s="19">
        <v>24</v>
      </c>
      <c r="M19" s="19">
        <v>0</v>
      </c>
      <c r="N19" s="19">
        <v>0</v>
      </c>
      <c r="O19" s="19">
        <v>9</v>
      </c>
      <c r="P19" s="19">
        <v>9</v>
      </c>
      <c r="R19" s="625"/>
    </row>
    <row r="20" spans="1:18" s="145" customFormat="1" ht="12.75" customHeight="1">
      <c r="A20" s="152">
        <v>5</v>
      </c>
      <c r="B20" s="9" t="s">
        <v>751</v>
      </c>
      <c r="C20" s="9">
        <v>193</v>
      </c>
      <c r="D20" s="148">
        <v>6</v>
      </c>
      <c r="E20" s="19">
        <v>5</v>
      </c>
      <c r="F20" s="19">
        <v>6</v>
      </c>
      <c r="G20" s="19">
        <v>5</v>
      </c>
      <c r="H20" s="19">
        <v>5</v>
      </c>
      <c r="I20" s="19">
        <v>13</v>
      </c>
      <c r="J20" s="19">
        <v>7</v>
      </c>
      <c r="K20" s="19">
        <v>18</v>
      </c>
      <c r="L20" s="19">
        <v>12</v>
      </c>
      <c r="M20" s="19">
        <v>0</v>
      </c>
      <c r="N20" s="19">
        <v>0</v>
      </c>
      <c r="O20" s="19">
        <v>1</v>
      </c>
      <c r="P20" s="19">
        <v>2</v>
      </c>
      <c r="R20" s="625"/>
    </row>
    <row r="21" spans="1:18" s="145" customFormat="1" ht="12.75" customHeight="1">
      <c r="A21" s="152">
        <v>6</v>
      </c>
      <c r="B21" s="9" t="s">
        <v>752</v>
      </c>
      <c r="C21" s="9">
        <v>95</v>
      </c>
      <c r="D21" s="148">
        <v>10</v>
      </c>
      <c r="E21" s="19">
        <v>19</v>
      </c>
      <c r="F21" s="19">
        <v>17</v>
      </c>
      <c r="G21" s="19">
        <v>14</v>
      </c>
      <c r="H21" s="19">
        <v>14</v>
      </c>
      <c r="I21" s="19">
        <v>15</v>
      </c>
      <c r="J21" s="19">
        <v>7</v>
      </c>
      <c r="K21" s="19">
        <v>15</v>
      </c>
      <c r="L21" s="19">
        <v>10</v>
      </c>
      <c r="M21" s="19">
        <v>1</v>
      </c>
      <c r="N21" s="19">
        <v>0</v>
      </c>
      <c r="O21" s="19">
        <v>7</v>
      </c>
      <c r="P21" s="19">
        <v>3</v>
      </c>
      <c r="R21" s="625"/>
    </row>
    <row r="22" spans="1:18" ht="12.75" customHeight="1">
      <c r="A22" s="152">
        <v>7</v>
      </c>
      <c r="B22" s="9" t="s">
        <v>754</v>
      </c>
      <c r="C22" s="9">
        <v>191</v>
      </c>
      <c r="D22" s="148">
        <v>6</v>
      </c>
      <c r="E22" s="19">
        <v>0</v>
      </c>
      <c r="F22" s="19">
        <v>7</v>
      </c>
      <c r="G22" s="19">
        <v>3</v>
      </c>
      <c r="H22" s="19">
        <v>5</v>
      </c>
      <c r="I22" s="19">
        <v>8</v>
      </c>
      <c r="J22" s="19">
        <v>13</v>
      </c>
      <c r="K22" s="19">
        <v>15</v>
      </c>
      <c r="L22" s="19">
        <v>10</v>
      </c>
      <c r="M22" s="19">
        <v>3</v>
      </c>
      <c r="N22" s="19">
        <v>0</v>
      </c>
      <c r="O22" s="19">
        <v>0</v>
      </c>
      <c r="P22" s="19">
        <v>6</v>
      </c>
      <c r="R22" s="625"/>
    </row>
    <row r="23" spans="1:18" ht="12.75">
      <c r="A23" s="152">
        <v>8</v>
      </c>
      <c r="B23" s="9" t="s">
        <v>755</v>
      </c>
      <c r="C23" s="9">
        <v>132</v>
      </c>
      <c r="D23" s="148">
        <v>3</v>
      </c>
      <c r="E23" s="19">
        <v>3</v>
      </c>
      <c r="F23" s="19">
        <v>8</v>
      </c>
      <c r="G23" s="19">
        <v>5</v>
      </c>
      <c r="H23" s="19">
        <v>2</v>
      </c>
      <c r="I23" s="19">
        <v>1</v>
      </c>
      <c r="J23" s="19">
        <v>3</v>
      </c>
      <c r="K23" s="19">
        <v>5</v>
      </c>
      <c r="L23" s="19">
        <v>4</v>
      </c>
      <c r="M23" s="19">
        <v>1</v>
      </c>
      <c r="N23" s="19">
        <v>0</v>
      </c>
      <c r="O23" s="19">
        <v>4</v>
      </c>
      <c r="P23" s="19">
        <v>3</v>
      </c>
      <c r="R23" s="625"/>
    </row>
    <row r="24" spans="1:18" ht="12.75">
      <c r="A24" s="152">
        <v>9</v>
      </c>
      <c r="B24" s="9" t="s">
        <v>756</v>
      </c>
      <c r="C24" s="9">
        <v>205</v>
      </c>
      <c r="D24" s="148">
        <v>5</v>
      </c>
      <c r="E24" s="19">
        <v>0</v>
      </c>
      <c r="F24" s="19">
        <v>8</v>
      </c>
      <c r="G24" s="19">
        <v>8</v>
      </c>
      <c r="H24" s="19">
        <v>2</v>
      </c>
      <c r="I24" s="19">
        <v>2</v>
      </c>
      <c r="J24" s="19">
        <v>3</v>
      </c>
      <c r="K24" s="19">
        <v>13</v>
      </c>
      <c r="L24" s="19">
        <v>15</v>
      </c>
      <c r="M24" s="19">
        <v>3</v>
      </c>
      <c r="N24" s="19">
        <v>0</v>
      </c>
      <c r="O24" s="19">
        <v>3</v>
      </c>
      <c r="P24" s="19">
        <v>2</v>
      </c>
      <c r="R24" s="625"/>
    </row>
    <row r="25" spans="1:18" ht="12.75">
      <c r="A25" s="844" t="s">
        <v>15</v>
      </c>
      <c r="B25" s="845"/>
      <c r="C25" s="150">
        <f aca="true" t="shared" si="0" ref="C25:P25">SUM(C16:C24)</f>
        <v>1327</v>
      </c>
      <c r="D25" s="622">
        <f t="shared" si="0"/>
        <v>49</v>
      </c>
      <c r="E25" s="622">
        <f t="shared" si="0"/>
        <v>45</v>
      </c>
      <c r="F25" s="622">
        <f t="shared" si="0"/>
        <v>68</v>
      </c>
      <c r="G25" s="622">
        <f t="shared" si="0"/>
        <v>59</v>
      </c>
      <c r="H25" s="622">
        <f t="shared" si="0"/>
        <v>51</v>
      </c>
      <c r="I25" s="622">
        <f t="shared" si="0"/>
        <v>69</v>
      </c>
      <c r="J25" s="622">
        <f t="shared" si="0"/>
        <v>61</v>
      </c>
      <c r="K25" s="622">
        <f t="shared" si="0"/>
        <v>97</v>
      </c>
      <c r="L25" s="622">
        <f t="shared" si="0"/>
        <v>81</v>
      </c>
      <c r="M25" s="622">
        <f t="shared" si="0"/>
        <v>8</v>
      </c>
      <c r="N25" s="622">
        <f t="shared" si="0"/>
        <v>0</v>
      </c>
      <c r="O25" s="622">
        <f t="shared" si="0"/>
        <v>25</v>
      </c>
      <c r="P25" s="622">
        <f t="shared" si="0"/>
        <v>27</v>
      </c>
      <c r="R25" s="625"/>
    </row>
    <row r="26" spans="1:16" ht="12.75">
      <c r="A26" s="609"/>
      <c r="B26" s="609"/>
      <c r="C26" s="221"/>
      <c r="D26" s="609"/>
      <c r="E26" s="609"/>
      <c r="F26" s="609"/>
      <c r="G26" s="609"/>
      <c r="H26" s="609"/>
      <c r="I26" s="609"/>
      <c r="J26" s="609"/>
      <c r="K26" s="609"/>
      <c r="L26" s="609"/>
      <c r="M26" s="609"/>
      <c r="N26" s="609"/>
      <c r="O26" s="609"/>
      <c r="P26" s="609"/>
    </row>
    <row r="27" spans="1:16" ht="12.75">
      <c r="A27" s="609"/>
      <c r="B27" s="609"/>
      <c r="C27" s="221"/>
      <c r="D27" s="609"/>
      <c r="E27" s="609"/>
      <c r="F27" s="609"/>
      <c r="G27" s="609"/>
      <c r="H27" s="609"/>
      <c r="I27" s="609"/>
      <c r="J27" s="609"/>
      <c r="K27" s="609"/>
      <c r="L27" s="609"/>
      <c r="M27" s="609"/>
      <c r="N27" s="609"/>
      <c r="O27" s="609"/>
      <c r="P27" s="609"/>
    </row>
    <row r="30" spans="8:13" ht="12.75">
      <c r="H30" s="228"/>
      <c r="I30" s="228"/>
      <c r="J30" s="228"/>
      <c r="K30" s="228"/>
      <c r="L30" s="228"/>
      <c r="M30" s="228"/>
    </row>
    <row r="31" spans="8:13" ht="12.75">
      <c r="H31" s="228"/>
      <c r="I31" s="228"/>
      <c r="J31" s="228"/>
      <c r="K31" s="228"/>
      <c r="L31" s="228"/>
      <c r="M31" s="228"/>
    </row>
    <row r="32" spans="8:16" ht="13.5">
      <c r="H32" s="228"/>
      <c r="J32" s="305"/>
      <c r="K32" s="305"/>
      <c r="L32" s="757" t="s">
        <v>758</v>
      </c>
      <c r="M32" s="757"/>
      <c r="N32" s="757"/>
      <c r="O32" s="757"/>
      <c r="P32" s="757"/>
    </row>
    <row r="33" spans="1:16" ht="13.5">
      <c r="A33" s="214" t="s">
        <v>11</v>
      </c>
      <c r="I33" s="305"/>
      <c r="J33" s="305"/>
      <c r="K33" s="305"/>
      <c r="L33" s="757" t="s">
        <v>759</v>
      </c>
      <c r="M33" s="757"/>
      <c r="N33" s="757"/>
      <c r="O33" s="757"/>
      <c r="P33" s="757"/>
    </row>
  </sheetData>
  <sheetProtection/>
  <mergeCells count="17">
    <mergeCell ref="L32:P32"/>
    <mergeCell ref="L33:P33"/>
    <mergeCell ref="L1:M1"/>
    <mergeCell ref="H1:I1"/>
    <mergeCell ref="A3:M3"/>
    <mergeCell ref="A4:M4"/>
    <mergeCell ref="A13:A14"/>
    <mergeCell ref="B13:B14"/>
    <mergeCell ref="C13:C14"/>
    <mergeCell ref="D13:D14"/>
    <mergeCell ref="C2:J2"/>
    <mergeCell ref="E13:P13"/>
    <mergeCell ref="K12:P12"/>
    <mergeCell ref="A9:F9"/>
    <mergeCell ref="A10:F10"/>
    <mergeCell ref="A25:B25"/>
    <mergeCell ref="A6:B6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81" r:id="rId1"/>
</worksheet>
</file>

<file path=xl/worksheets/sheet5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1"/>
  <sheetViews>
    <sheetView view="pageBreakPreview" zoomScale="80" zoomScaleNormal="80" zoomScaleSheetLayoutView="80" zoomScalePageLayoutView="0" workbookViewId="0" topLeftCell="A1">
      <selection activeCell="C38" sqref="C38"/>
    </sheetView>
  </sheetViews>
  <sheetFormatPr defaultColWidth="9.140625" defaultRowHeight="12.75"/>
  <cols>
    <col min="2" max="2" width="11.7109375" style="0" customWidth="1"/>
    <col min="4" max="4" width="8.421875" style="0" customWidth="1"/>
    <col min="5" max="5" width="12.8515625" style="0" customWidth="1"/>
    <col min="6" max="6" width="16.00390625" style="0" customWidth="1"/>
    <col min="7" max="7" width="15.28125" style="0" customWidth="1"/>
    <col min="8" max="8" width="17.00390625" style="0" customWidth="1"/>
    <col min="9" max="9" width="18.00390625" style="0" customWidth="1"/>
    <col min="10" max="10" width="11.140625" style="0" customWidth="1"/>
    <col min="11" max="11" width="12.7109375" style="0" customWidth="1"/>
    <col min="12" max="12" width="11.421875" style="0" customWidth="1"/>
    <col min="13" max="13" width="15.421875" style="0" customWidth="1"/>
  </cols>
  <sheetData>
    <row r="1" spans="3:16" ht="15">
      <c r="C1" s="805" t="s">
        <v>0</v>
      </c>
      <c r="D1" s="805"/>
      <c r="E1" s="805"/>
      <c r="F1" s="805"/>
      <c r="G1" s="805"/>
      <c r="H1" s="805"/>
      <c r="I1" s="805"/>
      <c r="J1" s="237"/>
      <c r="K1" s="237"/>
      <c r="L1" s="947" t="s">
        <v>521</v>
      </c>
      <c r="M1" s="947"/>
      <c r="N1" s="237"/>
      <c r="O1" s="237"/>
      <c r="P1" s="237"/>
    </row>
    <row r="2" spans="2:16" ht="20.25">
      <c r="B2" s="806" t="s">
        <v>790</v>
      </c>
      <c r="C2" s="806"/>
      <c r="D2" s="806"/>
      <c r="E2" s="806"/>
      <c r="F2" s="806"/>
      <c r="G2" s="806"/>
      <c r="H2" s="806"/>
      <c r="I2" s="806"/>
      <c r="J2" s="806"/>
      <c r="K2" s="806"/>
      <c r="L2" s="806"/>
      <c r="M2" s="238"/>
      <c r="N2" s="238"/>
      <c r="O2" s="238"/>
      <c r="P2" s="238"/>
    </row>
    <row r="3" spans="3:16" ht="20.25"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38"/>
      <c r="O3" s="238"/>
      <c r="P3" s="238"/>
    </row>
    <row r="4" spans="1:13" ht="20.25" customHeight="1">
      <c r="A4" s="963" t="s">
        <v>520</v>
      </c>
      <c r="B4" s="963"/>
      <c r="C4" s="963"/>
      <c r="D4" s="963"/>
      <c r="E4" s="963"/>
      <c r="F4" s="963"/>
      <c r="G4" s="963"/>
      <c r="H4" s="963"/>
      <c r="I4" s="963"/>
      <c r="J4" s="963"/>
      <c r="K4" s="963"/>
      <c r="L4" s="963"/>
      <c r="M4" s="963"/>
    </row>
    <row r="5" spans="1:14" ht="20.25" customHeight="1">
      <c r="A5" s="750" t="s">
        <v>780</v>
      </c>
      <c r="B5" s="750"/>
      <c r="C5" s="500"/>
      <c r="D5" s="500"/>
      <c r="E5" s="500"/>
      <c r="F5" s="500"/>
      <c r="G5" s="500"/>
      <c r="H5" s="808" t="s">
        <v>889</v>
      </c>
      <c r="I5" s="808"/>
      <c r="J5" s="808"/>
      <c r="K5" s="808"/>
      <c r="L5" s="808"/>
      <c r="M5" s="808"/>
      <c r="N5" s="564"/>
    </row>
    <row r="6" spans="1:13" ht="15" customHeight="1">
      <c r="A6" s="894" t="s">
        <v>70</v>
      </c>
      <c r="B6" s="894" t="s">
        <v>283</v>
      </c>
      <c r="C6" s="956" t="s">
        <v>411</v>
      </c>
      <c r="D6" s="957"/>
      <c r="E6" s="957"/>
      <c r="F6" s="957"/>
      <c r="G6" s="958"/>
      <c r="H6" s="881" t="s">
        <v>408</v>
      </c>
      <c r="I6" s="881"/>
      <c r="J6" s="881"/>
      <c r="K6" s="881"/>
      <c r="L6" s="881"/>
      <c r="M6" s="894" t="s">
        <v>284</v>
      </c>
    </row>
    <row r="7" spans="1:13" ht="12.75" customHeight="1">
      <c r="A7" s="895"/>
      <c r="B7" s="895"/>
      <c r="C7" s="959"/>
      <c r="D7" s="960"/>
      <c r="E7" s="960"/>
      <c r="F7" s="960"/>
      <c r="G7" s="961"/>
      <c r="H7" s="881"/>
      <c r="I7" s="881"/>
      <c r="J7" s="881"/>
      <c r="K7" s="881"/>
      <c r="L7" s="881"/>
      <c r="M7" s="895"/>
    </row>
    <row r="8" spans="1:13" ht="5.25" customHeight="1">
      <c r="A8" s="895"/>
      <c r="B8" s="895"/>
      <c r="C8" s="959"/>
      <c r="D8" s="960"/>
      <c r="E8" s="960"/>
      <c r="F8" s="960"/>
      <c r="G8" s="961"/>
      <c r="H8" s="881"/>
      <c r="I8" s="881"/>
      <c r="J8" s="881"/>
      <c r="K8" s="881"/>
      <c r="L8" s="881"/>
      <c r="M8" s="895"/>
    </row>
    <row r="9" spans="1:13" ht="68.25" customHeight="1">
      <c r="A9" s="896"/>
      <c r="B9" s="896"/>
      <c r="C9" s="243" t="s">
        <v>285</v>
      </c>
      <c r="D9" s="243" t="s">
        <v>286</v>
      </c>
      <c r="E9" s="243" t="s">
        <v>397</v>
      </c>
      <c r="F9" s="243" t="s">
        <v>287</v>
      </c>
      <c r="G9" s="267" t="s">
        <v>288</v>
      </c>
      <c r="H9" s="266" t="s">
        <v>407</v>
      </c>
      <c r="I9" s="266" t="s">
        <v>412</v>
      </c>
      <c r="J9" s="266" t="s">
        <v>409</v>
      </c>
      <c r="K9" s="266" t="s">
        <v>410</v>
      </c>
      <c r="L9" s="266" t="s">
        <v>43</v>
      </c>
      <c r="M9" s="896"/>
    </row>
    <row r="10" spans="1:13" ht="14.25">
      <c r="A10" s="244">
        <v>1</v>
      </c>
      <c r="B10" s="244">
        <v>2</v>
      </c>
      <c r="C10" s="244">
        <v>3</v>
      </c>
      <c r="D10" s="244">
        <v>4</v>
      </c>
      <c r="E10" s="244">
        <v>5</v>
      </c>
      <c r="F10" s="244">
        <v>6</v>
      </c>
      <c r="G10" s="244">
        <v>7</v>
      </c>
      <c r="H10" s="244">
        <v>8</v>
      </c>
      <c r="I10" s="244">
        <v>9</v>
      </c>
      <c r="J10" s="244">
        <v>10</v>
      </c>
      <c r="K10" s="244">
        <v>11</v>
      </c>
      <c r="L10" s="244">
        <v>12</v>
      </c>
      <c r="M10" s="244">
        <v>13</v>
      </c>
    </row>
    <row r="11" spans="1:13" ht="14.25">
      <c r="A11" s="298">
        <v>1</v>
      </c>
      <c r="B11" s="378" t="s">
        <v>746</v>
      </c>
      <c r="C11" s="297">
        <v>0</v>
      </c>
      <c r="D11" s="297">
        <v>0</v>
      </c>
      <c r="E11" s="297">
        <v>0</v>
      </c>
      <c r="F11" s="297">
        <v>0</v>
      </c>
      <c r="G11" s="297">
        <v>0</v>
      </c>
      <c r="H11" s="297">
        <v>0</v>
      </c>
      <c r="I11" s="297">
        <v>0</v>
      </c>
      <c r="J11" s="297">
        <v>0</v>
      </c>
      <c r="K11" s="297">
        <v>0</v>
      </c>
      <c r="L11" s="297">
        <v>0</v>
      </c>
      <c r="M11" s="297">
        <v>0</v>
      </c>
    </row>
    <row r="12" spans="1:13" ht="14.25">
      <c r="A12" s="298">
        <v>2</v>
      </c>
      <c r="B12" s="378" t="s">
        <v>747</v>
      </c>
      <c r="C12" s="297">
        <v>0</v>
      </c>
      <c r="D12" s="297">
        <v>0</v>
      </c>
      <c r="E12" s="297">
        <v>0</v>
      </c>
      <c r="F12" s="297">
        <v>0</v>
      </c>
      <c r="G12" s="297">
        <v>0</v>
      </c>
      <c r="H12" s="297">
        <v>0</v>
      </c>
      <c r="I12" s="297">
        <v>0</v>
      </c>
      <c r="J12" s="297">
        <v>0</v>
      </c>
      <c r="K12" s="297">
        <v>0</v>
      </c>
      <c r="L12" s="297">
        <v>0</v>
      </c>
      <c r="M12" s="297">
        <v>0</v>
      </c>
    </row>
    <row r="13" spans="1:13" ht="14.25">
      <c r="A13" s="298">
        <v>3</v>
      </c>
      <c r="B13" s="378" t="s">
        <v>748</v>
      </c>
      <c r="C13" s="297">
        <v>0</v>
      </c>
      <c r="D13" s="297">
        <v>0</v>
      </c>
      <c r="E13" s="297">
        <v>0</v>
      </c>
      <c r="F13" s="297">
        <v>0</v>
      </c>
      <c r="G13" s="297">
        <v>0</v>
      </c>
      <c r="H13" s="297">
        <v>0</v>
      </c>
      <c r="I13" s="297">
        <v>0</v>
      </c>
      <c r="J13" s="297">
        <v>0</v>
      </c>
      <c r="K13" s="297">
        <v>0</v>
      </c>
      <c r="L13" s="297">
        <v>0</v>
      </c>
      <c r="M13" s="297">
        <v>0</v>
      </c>
    </row>
    <row r="14" spans="1:13" ht="14.25">
      <c r="A14" s="298">
        <v>4</v>
      </c>
      <c r="B14" s="378" t="s">
        <v>749</v>
      </c>
      <c r="C14" s="297">
        <v>0</v>
      </c>
      <c r="D14" s="297">
        <v>0</v>
      </c>
      <c r="E14" s="297">
        <v>0</v>
      </c>
      <c r="F14" s="297">
        <v>0</v>
      </c>
      <c r="G14" s="297">
        <v>0</v>
      </c>
      <c r="H14" s="297">
        <v>0</v>
      </c>
      <c r="I14" s="297">
        <v>0</v>
      </c>
      <c r="J14" s="297">
        <v>0</v>
      </c>
      <c r="K14" s="297">
        <v>0</v>
      </c>
      <c r="L14" s="297">
        <v>0</v>
      </c>
      <c r="M14" s="297">
        <v>0</v>
      </c>
    </row>
    <row r="15" spans="1:13" ht="14.25">
      <c r="A15" s="298">
        <v>5</v>
      </c>
      <c r="B15" s="378" t="s">
        <v>750</v>
      </c>
      <c r="C15" s="297">
        <v>0</v>
      </c>
      <c r="D15" s="297">
        <v>0</v>
      </c>
      <c r="E15" s="297">
        <v>0</v>
      </c>
      <c r="F15" s="297">
        <v>0</v>
      </c>
      <c r="G15" s="297">
        <v>0</v>
      </c>
      <c r="H15" s="297">
        <v>0</v>
      </c>
      <c r="I15" s="297">
        <v>0</v>
      </c>
      <c r="J15" s="297">
        <v>0</v>
      </c>
      <c r="K15" s="297">
        <v>0</v>
      </c>
      <c r="L15" s="297">
        <v>0</v>
      </c>
      <c r="M15" s="297">
        <v>0</v>
      </c>
    </row>
    <row r="16" spans="1:13" ht="14.25">
      <c r="A16" s="298">
        <v>6</v>
      </c>
      <c r="B16" s="378" t="s">
        <v>751</v>
      </c>
      <c r="C16" s="297">
        <v>0</v>
      </c>
      <c r="D16" s="297">
        <v>0</v>
      </c>
      <c r="E16" s="297">
        <v>0</v>
      </c>
      <c r="F16" s="297">
        <v>0</v>
      </c>
      <c r="G16" s="297">
        <v>0</v>
      </c>
      <c r="H16" s="297">
        <v>0</v>
      </c>
      <c r="I16" s="297">
        <v>0</v>
      </c>
      <c r="J16" s="297">
        <v>0</v>
      </c>
      <c r="K16" s="297">
        <v>0</v>
      </c>
      <c r="L16" s="297">
        <v>0</v>
      </c>
      <c r="M16" s="297">
        <v>0</v>
      </c>
    </row>
    <row r="17" spans="1:13" ht="14.25">
      <c r="A17" s="298">
        <v>7</v>
      </c>
      <c r="B17" s="378" t="s">
        <v>752</v>
      </c>
      <c r="C17" s="297">
        <v>0</v>
      </c>
      <c r="D17" s="297">
        <v>0</v>
      </c>
      <c r="E17" s="297">
        <v>0</v>
      </c>
      <c r="F17" s="297">
        <v>0</v>
      </c>
      <c r="G17" s="297">
        <v>0</v>
      </c>
      <c r="H17" s="297">
        <v>0</v>
      </c>
      <c r="I17" s="297">
        <v>0</v>
      </c>
      <c r="J17" s="297">
        <v>0</v>
      </c>
      <c r="K17" s="297">
        <v>0</v>
      </c>
      <c r="L17" s="297">
        <v>0</v>
      </c>
      <c r="M17" s="297">
        <v>0</v>
      </c>
    </row>
    <row r="18" spans="1:13" ht="14.25">
      <c r="A18" s="298">
        <v>8</v>
      </c>
      <c r="B18" s="378" t="s">
        <v>753</v>
      </c>
      <c r="C18" s="297">
        <v>0</v>
      </c>
      <c r="D18" s="297">
        <v>0</v>
      </c>
      <c r="E18" s="297">
        <v>0</v>
      </c>
      <c r="F18" s="297">
        <v>0</v>
      </c>
      <c r="G18" s="297">
        <v>0</v>
      </c>
      <c r="H18" s="297">
        <v>0</v>
      </c>
      <c r="I18" s="297">
        <v>0</v>
      </c>
      <c r="J18" s="297">
        <v>0</v>
      </c>
      <c r="K18" s="297">
        <v>0</v>
      </c>
      <c r="L18" s="297">
        <v>0</v>
      </c>
      <c r="M18" s="297">
        <v>0</v>
      </c>
    </row>
    <row r="19" spans="1:13" ht="14.25">
      <c r="A19" s="298">
        <v>9</v>
      </c>
      <c r="B19" s="378" t="s">
        <v>754</v>
      </c>
      <c r="C19" s="297">
        <v>0</v>
      </c>
      <c r="D19" s="297">
        <v>0</v>
      </c>
      <c r="E19" s="297">
        <v>0</v>
      </c>
      <c r="F19" s="297">
        <v>0</v>
      </c>
      <c r="G19" s="297">
        <v>0</v>
      </c>
      <c r="H19" s="297">
        <v>0</v>
      </c>
      <c r="I19" s="297">
        <v>0</v>
      </c>
      <c r="J19" s="297">
        <v>0</v>
      </c>
      <c r="K19" s="297">
        <v>0</v>
      </c>
      <c r="L19" s="297">
        <v>0</v>
      </c>
      <c r="M19" s="297">
        <v>0</v>
      </c>
    </row>
    <row r="20" spans="1:13" ht="14.25">
      <c r="A20" s="298">
        <v>10</v>
      </c>
      <c r="B20" s="378" t="s">
        <v>755</v>
      </c>
      <c r="C20" s="297">
        <v>0</v>
      </c>
      <c r="D20" s="297">
        <v>0</v>
      </c>
      <c r="E20" s="297">
        <v>0</v>
      </c>
      <c r="F20" s="297">
        <v>0</v>
      </c>
      <c r="G20" s="297">
        <v>0</v>
      </c>
      <c r="H20" s="297">
        <v>0</v>
      </c>
      <c r="I20" s="297">
        <v>0</v>
      </c>
      <c r="J20" s="297">
        <v>0</v>
      </c>
      <c r="K20" s="297">
        <v>0</v>
      </c>
      <c r="L20" s="297">
        <v>0</v>
      </c>
      <c r="M20" s="297">
        <v>0</v>
      </c>
    </row>
    <row r="21" spans="1:13" ht="14.25">
      <c r="A21" s="298">
        <v>11</v>
      </c>
      <c r="B21" s="378" t="s">
        <v>756</v>
      </c>
      <c r="C21" s="297">
        <v>0</v>
      </c>
      <c r="D21" s="297">
        <v>0</v>
      </c>
      <c r="E21" s="297">
        <v>0</v>
      </c>
      <c r="F21" s="297">
        <v>0</v>
      </c>
      <c r="G21" s="297">
        <v>0</v>
      </c>
      <c r="H21" s="297">
        <v>0</v>
      </c>
      <c r="I21" s="297">
        <v>0</v>
      </c>
      <c r="J21" s="297">
        <v>0</v>
      </c>
      <c r="K21" s="297">
        <v>0</v>
      </c>
      <c r="L21" s="297">
        <v>0</v>
      </c>
      <c r="M21" s="297">
        <v>0</v>
      </c>
    </row>
    <row r="22" spans="1:13" ht="12.75">
      <c r="A22" s="29" t="s">
        <v>15</v>
      </c>
      <c r="B22" s="9"/>
      <c r="C22" s="9">
        <f aca="true" t="shared" si="0" ref="C22:M22">SUM(C11:C21)</f>
        <v>0</v>
      </c>
      <c r="D22" s="9">
        <f t="shared" si="0"/>
        <v>0</v>
      </c>
      <c r="E22" s="9">
        <f t="shared" si="0"/>
        <v>0</v>
      </c>
      <c r="F22" s="9">
        <f t="shared" si="0"/>
        <v>0</v>
      </c>
      <c r="G22" s="9">
        <f t="shared" si="0"/>
        <v>0</v>
      </c>
      <c r="H22" s="9">
        <f t="shared" si="0"/>
        <v>0</v>
      </c>
      <c r="I22" s="9">
        <f t="shared" si="0"/>
        <v>0</v>
      </c>
      <c r="J22" s="9">
        <f t="shared" si="0"/>
        <v>0</v>
      </c>
      <c r="K22" s="9">
        <f t="shared" si="0"/>
        <v>0</v>
      </c>
      <c r="L22" s="9">
        <f t="shared" si="0"/>
        <v>0</v>
      </c>
      <c r="M22" s="9">
        <f t="shared" si="0"/>
        <v>0</v>
      </c>
    </row>
    <row r="23" spans="1:13" ht="12.75">
      <c r="A23" s="30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</row>
    <row r="24" spans="1:13" ht="12.75">
      <c r="A24" s="30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</row>
    <row r="25" spans="1:13" ht="12.75">
      <c r="A25" s="30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</row>
    <row r="26" spans="2:6" ht="16.5" customHeight="1">
      <c r="B26" s="246"/>
      <c r="C26" s="962"/>
      <c r="D26" s="962"/>
      <c r="E26" s="962"/>
      <c r="F26" s="962"/>
    </row>
    <row r="28" spans="1:12" ht="12.75">
      <c r="A28" s="214"/>
      <c r="B28" s="214"/>
      <c r="C28" s="214"/>
      <c r="D28" s="214"/>
      <c r="G28" s="228"/>
      <c r="H28" s="228"/>
      <c r="I28" s="215"/>
      <c r="J28" s="215"/>
      <c r="K28" s="215"/>
      <c r="L28" s="215"/>
    </row>
    <row r="29" spans="1:13" ht="15" customHeight="1">
      <c r="A29" s="214"/>
      <c r="B29" s="214"/>
      <c r="C29" s="214"/>
      <c r="D29" s="214"/>
      <c r="G29" s="228"/>
      <c r="H29" s="228"/>
      <c r="I29" s="228"/>
      <c r="J29" s="228"/>
      <c r="K29" s="228"/>
      <c r="L29" s="228"/>
      <c r="M29" s="228"/>
    </row>
    <row r="30" spans="1:13" ht="15" customHeight="1">
      <c r="A30" s="214"/>
      <c r="B30" s="214"/>
      <c r="C30" s="214"/>
      <c r="D30" s="214"/>
      <c r="G30" s="228"/>
      <c r="H30" s="228"/>
      <c r="I30" s="757" t="s">
        <v>758</v>
      </c>
      <c r="J30" s="757"/>
      <c r="K30" s="757"/>
      <c r="L30" s="757"/>
      <c r="M30" s="228"/>
    </row>
    <row r="31" spans="1:12" ht="13.5">
      <c r="A31" s="214" t="s">
        <v>11</v>
      </c>
      <c r="C31" s="214"/>
      <c r="D31" s="214"/>
      <c r="G31" s="219"/>
      <c r="H31" s="219"/>
      <c r="I31" s="757" t="s">
        <v>759</v>
      </c>
      <c r="J31" s="757"/>
      <c r="K31" s="757"/>
      <c r="L31" s="757"/>
    </row>
  </sheetData>
  <sheetProtection/>
  <mergeCells count="14">
    <mergeCell ref="B2:L2"/>
    <mergeCell ref="L1:M1"/>
    <mergeCell ref="C1:I1"/>
    <mergeCell ref="C26:F26"/>
    <mergeCell ref="H6:L8"/>
    <mergeCell ref="H5:M5"/>
    <mergeCell ref="A4:M4"/>
    <mergeCell ref="A5:B5"/>
    <mergeCell ref="I30:L30"/>
    <mergeCell ref="I31:L31"/>
    <mergeCell ref="M6:M9"/>
    <mergeCell ref="A6:A9"/>
    <mergeCell ref="B6:B9"/>
    <mergeCell ref="C6:G8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79" r:id="rId1"/>
  <colBreaks count="1" manualBreakCount="1">
    <brk id="13" max="65535" man="1"/>
  </colBreaks>
</worksheet>
</file>

<file path=xl/worksheets/sheet5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view="pageBreakPreview" zoomScale="63" zoomScaleSheetLayoutView="63" zoomScalePageLayoutView="0" workbookViewId="0" topLeftCell="A10">
      <selection activeCell="C38" sqref="C38"/>
    </sheetView>
  </sheetViews>
  <sheetFormatPr defaultColWidth="9.140625" defaultRowHeight="12.75"/>
  <cols>
    <col min="1" max="1" width="43.7109375" style="0" customWidth="1"/>
    <col min="2" max="2" width="25.7109375" style="0" customWidth="1"/>
    <col min="3" max="3" width="21.8515625" style="0" customWidth="1"/>
    <col min="4" max="4" width="22.57421875" style="0" customWidth="1"/>
    <col min="5" max="5" width="19.421875" style="0" customWidth="1"/>
    <col min="6" max="6" width="17.421875" style="0" customWidth="1"/>
  </cols>
  <sheetData>
    <row r="1" spans="1:12" ht="15">
      <c r="A1" s="805" t="s">
        <v>0</v>
      </c>
      <c r="B1" s="805"/>
      <c r="C1" s="805"/>
      <c r="D1" s="805"/>
      <c r="E1" s="805"/>
      <c r="F1" s="247" t="s">
        <v>523</v>
      </c>
      <c r="G1" s="237"/>
      <c r="H1" s="237"/>
      <c r="I1" s="237"/>
      <c r="J1" s="237"/>
      <c r="K1" s="237"/>
      <c r="L1" s="237"/>
    </row>
    <row r="2" spans="1:12" ht="20.25">
      <c r="A2" s="806" t="s">
        <v>790</v>
      </c>
      <c r="B2" s="806"/>
      <c r="C2" s="806"/>
      <c r="D2" s="806"/>
      <c r="E2" s="806"/>
      <c r="F2" s="806"/>
      <c r="G2" s="238"/>
      <c r="H2" s="238"/>
      <c r="I2" s="238"/>
      <c r="J2" s="238"/>
      <c r="K2" s="238"/>
      <c r="L2" s="238"/>
    </row>
    <row r="3" spans="1:6" ht="12">
      <c r="A3" s="165"/>
      <c r="B3" s="165"/>
      <c r="C3" s="165"/>
      <c r="D3" s="165"/>
      <c r="E3" s="165"/>
      <c r="F3" s="165"/>
    </row>
    <row r="4" spans="1:7" ht="18">
      <c r="A4" s="964" t="s">
        <v>522</v>
      </c>
      <c r="B4" s="964"/>
      <c r="C4" s="964"/>
      <c r="D4" s="964"/>
      <c r="E4" s="964"/>
      <c r="F4" s="964"/>
      <c r="G4" s="964"/>
    </row>
    <row r="5" spans="1:7" ht="18">
      <c r="A5" s="500" t="s">
        <v>780</v>
      </c>
      <c r="B5" s="500"/>
      <c r="C5" s="248"/>
      <c r="D5" s="248"/>
      <c r="E5" s="248"/>
      <c r="F5" s="248"/>
      <c r="G5" s="248"/>
    </row>
    <row r="6" spans="1:6" ht="30.75">
      <c r="A6" s="249"/>
      <c r="B6" s="250" t="s">
        <v>312</v>
      </c>
      <c r="C6" s="250" t="s">
        <v>313</v>
      </c>
      <c r="D6" s="250" t="s">
        <v>314</v>
      </c>
      <c r="E6" s="251"/>
      <c r="F6" s="251"/>
    </row>
    <row r="7" spans="1:6" ht="14.25">
      <c r="A7" s="333" t="s">
        <v>315</v>
      </c>
      <c r="B7" s="258" t="s">
        <v>760</v>
      </c>
      <c r="C7" s="258" t="s">
        <v>760</v>
      </c>
      <c r="D7" s="258" t="s">
        <v>760</v>
      </c>
      <c r="E7" s="251"/>
      <c r="F7" s="251"/>
    </row>
    <row r="8" spans="1:6" ht="13.5" customHeight="1">
      <c r="A8" s="252" t="s">
        <v>316</v>
      </c>
      <c r="B8" s="258" t="s">
        <v>760</v>
      </c>
      <c r="C8" s="258" t="s">
        <v>760</v>
      </c>
      <c r="D8" s="258" t="s">
        <v>760</v>
      </c>
      <c r="E8" s="251"/>
      <c r="F8" s="251"/>
    </row>
    <row r="9" spans="1:6" ht="13.5" customHeight="1">
      <c r="A9" s="252" t="s">
        <v>317</v>
      </c>
      <c r="B9" s="252"/>
      <c r="C9" s="252"/>
      <c r="D9" s="252"/>
      <c r="E9" s="251"/>
      <c r="F9" s="251"/>
    </row>
    <row r="10" spans="1:6" ht="13.5" customHeight="1">
      <c r="A10" s="253" t="s">
        <v>318</v>
      </c>
      <c r="B10" s="252"/>
      <c r="C10" s="252"/>
      <c r="D10" s="252"/>
      <c r="E10" s="251"/>
      <c r="F10" s="251"/>
    </row>
    <row r="11" spans="1:6" ht="13.5" customHeight="1">
      <c r="A11" s="253" t="s">
        <v>319</v>
      </c>
      <c r="B11" s="252"/>
      <c r="C11" s="252"/>
      <c r="D11" s="252"/>
      <c r="E11" s="251"/>
      <c r="F11" s="251"/>
    </row>
    <row r="12" spans="1:6" ht="13.5" customHeight="1">
      <c r="A12" s="253" t="s">
        <v>320</v>
      </c>
      <c r="B12" s="252"/>
      <c r="C12" s="252"/>
      <c r="D12" s="252"/>
      <c r="E12" s="251"/>
      <c r="F12" s="251"/>
    </row>
    <row r="13" spans="1:6" ht="13.5" customHeight="1">
      <c r="A13" s="253" t="s">
        <v>321</v>
      </c>
      <c r="B13" s="375" t="s">
        <v>761</v>
      </c>
      <c r="C13" s="252"/>
      <c r="D13" s="252"/>
      <c r="E13" s="251"/>
      <c r="F13" s="251"/>
    </row>
    <row r="14" spans="1:6" ht="13.5" customHeight="1">
      <c r="A14" s="253" t="s">
        <v>322</v>
      </c>
      <c r="B14" s="252"/>
      <c r="C14" s="252"/>
      <c r="D14" s="252"/>
      <c r="E14" s="251"/>
      <c r="F14" s="251"/>
    </row>
    <row r="15" spans="1:6" ht="13.5" customHeight="1">
      <c r="A15" s="253" t="s">
        <v>323</v>
      </c>
      <c r="B15" s="252"/>
      <c r="C15" s="252"/>
      <c r="D15" s="252"/>
      <c r="E15" s="251"/>
      <c r="F15" s="251"/>
    </row>
    <row r="16" spans="1:6" ht="13.5" customHeight="1">
      <c r="A16" s="253" t="s">
        <v>324</v>
      </c>
      <c r="B16" s="252"/>
      <c r="C16" s="252"/>
      <c r="D16" s="252"/>
      <c r="E16" s="251"/>
      <c r="F16" s="251"/>
    </row>
    <row r="17" spans="1:6" ht="13.5" customHeight="1">
      <c r="A17" s="253" t="s">
        <v>325</v>
      </c>
      <c r="B17" s="252"/>
      <c r="C17" s="252"/>
      <c r="D17" s="252"/>
      <c r="E17" s="251"/>
      <c r="F17" s="251"/>
    </row>
    <row r="18" spans="1:6" ht="13.5" customHeight="1">
      <c r="A18" s="254"/>
      <c r="B18" s="255"/>
      <c r="C18" s="255"/>
      <c r="D18" s="255"/>
      <c r="E18" s="251"/>
      <c r="F18" s="251"/>
    </row>
    <row r="19" spans="1:7" ht="13.5" customHeight="1">
      <c r="A19" s="965" t="s">
        <v>326</v>
      </c>
      <c r="B19" s="965"/>
      <c r="C19" s="965"/>
      <c r="D19" s="965"/>
      <c r="E19" s="965"/>
      <c r="F19" s="965"/>
      <c r="G19" s="965"/>
    </row>
    <row r="20" spans="1:7" ht="14.25">
      <c r="A20" s="251"/>
      <c r="B20" s="251"/>
      <c r="C20" s="251"/>
      <c r="D20" s="251"/>
      <c r="E20" s="839" t="s">
        <v>889</v>
      </c>
      <c r="F20" s="839"/>
      <c r="G20" s="115"/>
    </row>
    <row r="21" spans="1:7" ht="45.75" customHeight="1">
      <c r="A21" s="241" t="s">
        <v>414</v>
      </c>
      <c r="B21" s="241" t="s">
        <v>3</v>
      </c>
      <c r="C21" s="256" t="s">
        <v>327</v>
      </c>
      <c r="D21" s="257" t="s">
        <v>328</v>
      </c>
      <c r="E21" s="306" t="s">
        <v>329</v>
      </c>
      <c r="F21" s="306" t="s">
        <v>330</v>
      </c>
      <c r="G21" s="12"/>
    </row>
    <row r="22" spans="1:6" ht="14.25">
      <c r="A22" s="252" t="s">
        <v>331</v>
      </c>
      <c r="B22" s="258">
        <v>0</v>
      </c>
      <c r="C22" s="258"/>
      <c r="D22" s="376"/>
      <c r="E22" s="377"/>
      <c r="F22" s="377"/>
    </row>
    <row r="23" spans="1:6" ht="14.25">
      <c r="A23" s="252" t="s">
        <v>332</v>
      </c>
      <c r="B23" s="258">
        <v>0</v>
      </c>
      <c r="C23" s="258"/>
      <c r="D23" s="376"/>
      <c r="E23" s="377"/>
      <c r="F23" s="377"/>
    </row>
    <row r="24" spans="1:6" ht="14.25">
      <c r="A24" s="252" t="s">
        <v>333</v>
      </c>
      <c r="B24" s="258">
        <v>0</v>
      </c>
      <c r="C24" s="8"/>
      <c r="D24" s="376"/>
      <c r="E24" s="377"/>
      <c r="F24" s="377"/>
    </row>
    <row r="25" spans="1:6" ht="14.25">
      <c r="A25" s="252" t="s">
        <v>334</v>
      </c>
      <c r="B25" s="258">
        <v>0</v>
      </c>
      <c r="C25" s="8"/>
      <c r="D25" s="376"/>
      <c r="E25" s="377"/>
      <c r="F25" s="377"/>
    </row>
    <row r="26" spans="1:6" ht="32.25" customHeight="1">
      <c r="A26" s="252" t="s">
        <v>335</v>
      </c>
      <c r="B26" s="258">
        <v>0</v>
      </c>
      <c r="C26" s="8"/>
      <c r="D26" s="376"/>
      <c r="E26" s="377"/>
      <c r="F26" s="377"/>
    </row>
    <row r="27" spans="1:6" ht="14.25">
      <c r="A27" s="252" t="s">
        <v>336</v>
      </c>
      <c r="B27" s="258">
        <v>0</v>
      </c>
      <c r="C27" s="8"/>
      <c r="D27" s="376"/>
      <c r="E27" s="377"/>
      <c r="F27" s="377"/>
    </row>
    <row r="28" spans="1:6" ht="14.25">
      <c r="A28" s="252" t="s">
        <v>337</v>
      </c>
      <c r="B28" s="258">
        <v>0</v>
      </c>
      <c r="C28" s="8"/>
      <c r="D28" s="376"/>
      <c r="E28" s="377"/>
      <c r="F28" s="377"/>
    </row>
    <row r="29" spans="1:6" ht="28.5">
      <c r="A29" s="252" t="s">
        <v>338</v>
      </c>
      <c r="B29" s="576" t="s">
        <v>762</v>
      </c>
      <c r="C29" s="576">
        <v>1000</v>
      </c>
      <c r="D29" s="577" t="s">
        <v>763</v>
      </c>
      <c r="E29" s="578" t="s">
        <v>764</v>
      </c>
      <c r="F29" s="579" t="s">
        <v>765</v>
      </c>
    </row>
    <row r="30" spans="1:6" ht="14.25">
      <c r="A30" s="252" t="s">
        <v>339</v>
      </c>
      <c r="B30" s="258">
        <v>0</v>
      </c>
      <c r="C30" s="258"/>
      <c r="D30" s="376"/>
      <c r="E30" s="377"/>
      <c r="F30" s="377"/>
    </row>
    <row r="31" spans="1:6" ht="14.25">
      <c r="A31" s="252" t="s">
        <v>340</v>
      </c>
      <c r="B31" s="258">
        <v>0</v>
      </c>
      <c r="C31" s="258"/>
      <c r="D31" s="376"/>
      <c r="E31" s="377"/>
      <c r="F31" s="377"/>
    </row>
    <row r="32" spans="1:6" ht="14.25">
      <c r="A32" s="252" t="s">
        <v>341</v>
      </c>
      <c r="B32" s="258">
        <v>0</v>
      </c>
      <c r="C32" s="258"/>
      <c r="D32" s="376"/>
      <c r="E32" s="377"/>
      <c r="F32" s="377"/>
    </row>
    <row r="33" spans="1:6" ht="14.25">
      <c r="A33" s="252" t="s">
        <v>342</v>
      </c>
      <c r="B33" s="258">
        <v>0</v>
      </c>
      <c r="C33" s="258"/>
      <c r="D33" s="376"/>
      <c r="E33" s="377"/>
      <c r="F33" s="377"/>
    </row>
    <row r="34" spans="1:6" ht="14.25">
      <c r="A34" s="252" t="s">
        <v>343</v>
      </c>
      <c r="B34" s="258">
        <v>0</v>
      </c>
      <c r="C34" s="258"/>
      <c r="D34" s="376"/>
      <c r="E34" s="377"/>
      <c r="F34" s="377"/>
    </row>
    <row r="35" spans="1:6" ht="14.25">
      <c r="A35" s="252" t="s">
        <v>344</v>
      </c>
      <c r="B35" s="258">
        <v>0</v>
      </c>
      <c r="C35" s="258"/>
      <c r="D35" s="376"/>
      <c r="E35" s="377"/>
      <c r="F35" s="377"/>
    </row>
    <row r="36" spans="1:6" ht="14.25">
      <c r="A36" s="252" t="s">
        <v>345</v>
      </c>
      <c r="B36" s="258">
        <v>0</v>
      </c>
      <c r="C36" s="258"/>
      <c r="D36" s="376"/>
      <c r="E36" s="377"/>
      <c r="F36" s="377"/>
    </row>
    <row r="37" spans="1:6" ht="14.25">
      <c r="A37" s="252" t="s">
        <v>346</v>
      </c>
      <c r="B37" s="258">
        <v>0</v>
      </c>
      <c r="C37" s="258"/>
      <c r="D37" s="376"/>
      <c r="E37" s="377"/>
      <c r="F37" s="377"/>
    </row>
    <row r="38" spans="1:6" ht="14.25">
      <c r="A38" s="252" t="s">
        <v>43</v>
      </c>
      <c r="B38" s="258">
        <v>0</v>
      </c>
      <c r="C38" s="258"/>
      <c r="D38" s="376"/>
      <c r="E38" s="377"/>
      <c r="F38" s="377"/>
    </row>
    <row r="39" spans="1:6" ht="14.25">
      <c r="A39" s="258" t="s">
        <v>15</v>
      </c>
      <c r="B39" s="258"/>
      <c r="C39" s="258"/>
      <c r="D39" s="376"/>
      <c r="E39" s="377"/>
      <c r="F39" s="377"/>
    </row>
    <row r="43" spans="1:7" ht="15" customHeight="1">
      <c r="A43" s="214"/>
      <c r="B43" s="214"/>
      <c r="C43" s="214"/>
      <c r="D43" s="228"/>
      <c r="E43" s="228"/>
      <c r="F43" s="228"/>
      <c r="G43" s="215"/>
    </row>
    <row r="44" spans="1:7" ht="15" customHeight="1">
      <c r="A44" s="214"/>
      <c r="B44" s="214"/>
      <c r="C44" s="214"/>
      <c r="D44" s="228"/>
      <c r="E44" s="228"/>
      <c r="F44" s="215"/>
      <c r="G44" s="215"/>
    </row>
    <row r="45" spans="1:8" ht="15" customHeight="1">
      <c r="A45" s="214"/>
      <c r="B45" s="214"/>
      <c r="C45" s="757" t="s">
        <v>758</v>
      </c>
      <c r="D45" s="757"/>
      <c r="E45" s="757"/>
      <c r="F45" s="305"/>
      <c r="G45" s="305"/>
      <c r="H45" s="305"/>
    </row>
    <row r="46" spans="1:8" ht="13.5">
      <c r="A46" s="214" t="s">
        <v>11</v>
      </c>
      <c r="C46" s="757" t="s">
        <v>759</v>
      </c>
      <c r="D46" s="757"/>
      <c r="E46" s="757"/>
      <c r="F46" s="305"/>
      <c r="G46" s="305"/>
      <c r="H46" s="305"/>
    </row>
  </sheetData>
  <sheetProtection/>
  <mergeCells count="7">
    <mergeCell ref="C45:E45"/>
    <mergeCell ref="C46:E46"/>
    <mergeCell ref="A1:E1"/>
    <mergeCell ref="A2:F2"/>
    <mergeCell ref="A4:G4"/>
    <mergeCell ref="A19:G19"/>
    <mergeCell ref="E20:F20"/>
  </mergeCells>
  <hyperlinks>
    <hyperlink ref="B13" r:id="rId1" display="nagalandmdm@gmail.com"/>
  </hyperlink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77" r:id="rId2"/>
</worksheet>
</file>

<file path=xl/worksheets/sheet5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13"/>
  <sheetViews>
    <sheetView view="pageBreakPreview" zoomScale="90" zoomScaleSheetLayoutView="90" zoomScalePageLayoutView="0" workbookViewId="0" topLeftCell="A1">
      <selection activeCell="C38" sqref="C38"/>
    </sheetView>
  </sheetViews>
  <sheetFormatPr defaultColWidth="9.140625" defaultRowHeight="12.75"/>
  <sheetData>
    <row r="2" ht="12.75">
      <c r="B2" s="14"/>
    </row>
    <row r="4" spans="2:8" ht="12.75" customHeight="1">
      <c r="B4" s="966" t="s">
        <v>823</v>
      </c>
      <c r="C4" s="966"/>
      <c r="D4" s="966"/>
      <c r="E4" s="966"/>
      <c r="F4" s="966"/>
      <c r="G4" s="966"/>
      <c r="H4" s="966"/>
    </row>
    <row r="5" spans="2:8" ht="12.75" customHeight="1">
      <c r="B5" s="966"/>
      <c r="C5" s="966"/>
      <c r="D5" s="966"/>
      <c r="E5" s="966"/>
      <c r="F5" s="966"/>
      <c r="G5" s="966"/>
      <c r="H5" s="966"/>
    </row>
    <row r="6" spans="2:8" ht="12.75" customHeight="1">
      <c r="B6" s="966"/>
      <c r="C6" s="966"/>
      <c r="D6" s="966"/>
      <c r="E6" s="966"/>
      <c r="F6" s="966"/>
      <c r="G6" s="966"/>
      <c r="H6" s="966"/>
    </row>
    <row r="7" spans="2:8" ht="12.75" customHeight="1">
      <c r="B7" s="966"/>
      <c r="C7" s="966"/>
      <c r="D7" s="966"/>
      <c r="E7" s="966"/>
      <c r="F7" s="966"/>
      <c r="G7" s="966"/>
      <c r="H7" s="966"/>
    </row>
    <row r="8" spans="2:8" ht="12.75" customHeight="1">
      <c r="B8" s="966"/>
      <c r="C8" s="966"/>
      <c r="D8" s="966"/>
      <c r="E8" s="966"/>
      <c r="F8" s="966"/>
      <c r="G8" s="966"/>
      <c r="H8" s="966"/>
    </row>
    <row r="9" spans="2:8" ht="12.75" customHeight="1">
      <c r="B9" s="966"/>
      <c r="C9" s="966"/>
      <c r="D9" s="966"/>
      <c r="E9" s="966"/>
      <c r="F9" s="966"/>
      <c r="G9" s="966"/>
      <c r="H9" s="966"/>
    </row>
    <row r="10" spans="2:8" ht="12.75" customHeight="1">
      <c r="B10" s="966"/>
      <c r="C10" s="966"/>
      <c r="D10" s="966"/>
      <c r="E10" s="966"/>
      <c r="F10" s="966"/>
      <c r="G10" s="966"/>
      <c r="H10" s="966"/>
    </row>
    <row r="11" spans="2:8" ht="12.75" customHeight="1">
      <c r="B11" s="966"/>
      <c r="C11" s="966"/>
      <c r="D11" s="966"/>
      <c r="E11" s="966"/>
      <c r="F11" s="966"/>
      <c r="G11" s="966"/>
      <c r="H11" s="966"/>
    </row>
    <row r="12" spans="2:8" ht="12.75" customHeight="1">
      <c r="B12" s="966"/>
      <c r="C12" s="966"/>
      <c r="D12" s="966"/>
      <c r="E12" s="966"/>
      <c r="F12" s="966"/>
      <c r="G12" s="966"/>
      <c r="H12" s="966"/>
    </row>
    <row r="13" spans="2:8" ht="12.75" customHeight="1">
      <c r="B13" s="966"/>
      <c r="C13" s="966"/>
      <c r="D13" s="966"/>
      <c r="E13" s="966"/>
      <c r="F13" s="966"/>
      <c r="G13" s="966"/>
      <c r="H13" s="966"/>
    </row>
  </sheetData>
  <sheetProtection/>
  <mergeCells count="1">
    <mergeCell ref="B4:H13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r:id="rId1"/>
</worksheet>
</file>

<file path=xl/worksheets/sheet5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2"/>
  <sheetViews>
    <sheetView view="pageBreakPreview" zoomScaleNormal="90" zoomScaleSheetLayoutView="100" zoomScalePageLayoutView="0" workbookViewId="0" topLeftCell="A7">
      <selection activeCell="C38" sqref="C38"/>
    </sheetView>
  </sheetViews>
  <sheetFormatPr defaultColWidth="9.140625" defaultRowHeight="12.75"/>
  <cols>
    <col min="1" max="1" width="4.7109375" style="48" customWidth="1"/>
    <col min="2" max="2" width="16.8515625" style="48" customWidth="1"/>
    <col min="3" max="3" width="11.7109375" style="48" customWidth="1"/>
    <col min="4" max="4" width="12.00390625" style="48" customWidth="1"/>
    <col min="5" max="5" width="12.140625" style="48" customWidth="1"/>
    <col min="6" max="6" width="17.421875" style="48" customWidth="1"/>
    <col min="7" max="7" width="12.421875" style="48" customWidth="1"/>
    <col min="8" max="8" width="16.00390625" style="48" customWidth="1"/>
    <col min="9" max="9" width="12.7109375" style="48" customWidth="1"/>
    <col min="10" max="10" width="15.00390625" style="48" customWidth="1"/>
    <col min="11" max="11" width="16.00390625" style="48" customWidth="1"/>
    <col min="12" max="12" width="11.8515625" style="48" customWidth="1"/>
    <col min="13" max="16384" width="9.140625" style="48" customWidth="1"/>
  </cols>
  <sheetData>
    <row r="1" spans="3:11" ht="15" customHeight="1">
      <c r="C1" s="757"/>
      <c r="D1" s="757"/>
      <c r="E1" s="757"/>
      <c r="F1" s="757"/>
      <c r="G1" s="757"/>
      <c r="H1" s="757"/>
      <c r="I1" s="168"/>
      <c r="J1" s="870" t="s">
        <v>524</v>
      </c>
      <c r="K1" s="870"/>
    </row>
    <row r="2" spans="1:11" s="55" customFormat="1" ht="19.5" customHeight="1">
      <c r="A2" s="970" t="s">
        <v>0</v>
      </c>
      <c r="B2" s="970"/>
      <c r="C2" s="970"/>
      <c r="D2" s="970"/>
      <c r="E2" s="970"/>
      <c r="F2" s="970"/>
      <c r="G2" s="970"/>
      <c r="H2" s="970"/>
      <c r="I2" s="970"/>
      <c r="J2" s="970"/>
      <c r="K2" s="970"/>
    </row>
    <row r="3" spans="1:11" s="55" customFormat="1" ht="19.5" customHeight="1">
      <c r="A3" s="969" t="s">
        <v>790</v>
      </c>
      <c r="B3" s="969"/>
      <c r="C3" s="969"/>
      <c r="D3" s="969"/>
      <c r="E3" s="969"/>
      <c r="F3" s="969"/>
      <c r="G3" s="969"/>
      <c r="H3" s="969"/>
      <c r="I3" s="969"/>
      <c r="J3" s="969"/>
      <c r="K3" s="969"/>
    </row>
    <row r="4" spans="1:11" s="55" customFormat="1" ht="14.25" customHeight="1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</row>
    <row r="5" spans="1:11" s="55" customFormat="1" ht="18" customHeight="1">
      <c r="A5" s="916" t="s">
        <v>824</v>
      </c>
      <c r="B5" s="916"/>
      <c r="C5" s="916"/>
      <c r="D5" s="916"/>
      <c r="E5" s="916"/>
      <c r="F5" s="916"/>
      <c r="G5" s="916"/>
      <c r="H5" s="916"/>
      <c r="I5" s="916"/>
      <c r="J5" s="916"/>
      <c r="K5" s="916"/>
    </row>
    <row r="6" spans="1:11" ht="15">
      <c r="A6" s="750" t="s">
        <v>780</v>
      </c>
      <c r="B6" s="750"/>
      <c r="C6" s="110"/>
      <c r="D6" s="110"/>
      <c r="E6" s="110"/>
      <c r="F6" s="110"/>
      <c r="G6" s="110"/>
      <c r="H6" s="110"/>
      <c r="I6" s="110"/>
      <c r="J6" s="110"/>
      <c r="K6" s="110"/>
    </row>
    <row r="7" spans="1:20" ht="29.25" customHeight="1">
      <c r="A7" s="967" t="s">
        <v>70</v>
      </c>
      <c r="B7" s="967" t="s">
        <v>71</v>
      </c>
      <c r="C7" s="967" t="s">
        <v>72</v>
      </c>
      <c r="D7" s="967" t="s">
        <v>150</v>
      </c>
      <c r="E7" s="967"/>
      <c r="F7" s="967"/>
      <c r="G7" s="967"/>
      <c r="H7" s="967"/>
      <c r="I7" s="707" t="s">
        <v>231</v>
      </c>
      <c r="J7" s="967" t="s">
        <v>73</v>
      </c>
      <c r="K7" s="967" t="s">
        <v>469</v>
      </c>
      <c r="L7" s="971" t="s">
        <v>74</v>
      </c>
      <c r="S7" s="54"/>
      <c r="T7" s="54"/>
    </row>
    <row r="8" spans="1:12" ht="33.75" customHeight="1">
      <c r="A8" s="967"/>
      <c r="B8" s="967"/>
      <c r="C8" s="967"/>
      <c r="D8" s="967" t="s">
        <v>75</v>
      </c>
      <c r="E8" s="967" t="s">
        <v>76</v>
      </c>
      <c r="F8" s="967"/>
      <c r="G8" s="967"/>
      <c r="H8" s="50" t="s">
        <v>77</v>
      </c>
      <c r="I8" s="968"/>
      <c r="J8" s="967"/>
      <c r="K8" s="967"/>
      <c r="L8" s="971"/>
    </row>
    <row r="9" spans="1:12" ht="27.75">
      <c r="A9" s="967"/>
      <c r="B9" s="967"/>
      <c r="C9" s="967"/>
      <c r="D9" s="967"/>
      <c r="E9" s="50" t="s">
        <v>78</v>
      </c>
      <c r="F9" s="50" t="s">
        <v>79</v>
      </c>
      <c r="G9" s="50" t="s">
        <v>15</v>
      </c>
      <c r="H9" s="50"/>
      <c r="I9" s="708"/>
      <c r="J9" s="967"/>
      <c r="K9" s="967"/>
      <c r="L9" s="971"/>
    </row>
    <row r="10" spans="1:12" s="156" customFormat="1" ht="16.5" customHeight="1">
      <c r="A10" s="155">
        <v>1</v>
      </c>
      <c r="B10" s="155">
        <v>2</v>
      </c>
      <c r="C10" s="155">
        <v>3</v>
      </c>
      <c r="D10" s="155">
        <v>4</v>
      </c>
      <c r="E10" s="155">
        <v>5</v>
      </c>
      <c r="F10" s="155">
        <v>6</v>
      </c>
      <c r="G10" s="155">
        <v>7</v>
      </c>
      <c r="H10" s="155">
        <v>8</v>
      </c>
      <c r="I10" s="155">
        <v>9</v>
      </c>
      <c r="J10" s="155">
        <v>10</v>
      </c>
      <c r="K10" s="155">
        <v>11</v>
      </c>
      <c r="L10" s="155">
        <v>12</v>
      </c>
    </row>
    <row r="11" spans="1:13" ht="16.5" customHeight="1">
      <c r="A11" s="57">
        <v>1</v>
      </c>
      <c r="B11" s="58" t="s">
        <v>894</v>
      </c>
      <c r="C11" s="431">
        <v>30</v>
      </c>
      <c r="D11" s="431">
        <v>0</v>
      </c>
      <c r="E11" s="431">
        <v>4</v>
      </c>
      <c r="F11" s="431">
        <v>4</v>
      </c>
      <c r="G11" s="431">
        <f>E11+F11</f>
        <v>8</v>
      </c>
      <c r="H11" s="431">
        <f>D11+G11</f>
        <v>8</v>
      </c>
      <c r="I11" s="431">
        <f>C11-H11</f>
        <v>22</v>
      </c>
      <c r="J11" s="431">
        <f>C11-H11</f>
        <v>22</v>
      </c>
      <c r="K11" s="431">
        <v>26</v>
      </c>
      <c r="L11" s="432"/>
      <c r="M11" s="661"/>
    </row>
    <row r="12" spans="1:13" ht="16.5" customHeight="1">
      <c r="A12" s="57">
        <v>2</v>
      </c>
      <c r="B12" s="58" t="s">
        <v>895</v>
      </c>
      <c r="C12" s="431">
        <v>31</v>
      </c>
      <c r="D12" s="431">
        <v>0</v>
      </c>
      <c r="E12" s="431">
        <v>5</v>
      </c>
      <c r="F12" s="431">
        <v>3</v>
      </c>
      <c r="G12" s="431">
        <f aca="true" t="shared" si="0" ref="G12:G22">E12+F12</f>
        <v>8</v>
      </c>
      <c r="H12" s="431">
        <f aca="true" t="shared" si="1" ref="H12:H22">D12+G12</f>
        <v>8</v>
      </c>
      <c r="I12" s="431">
        <f aca="true" t="shared" si="2" ref="I12:I22">C12-H12</f>
        <v>23</v>
      </c>
      <c r="J12" s="431">
        <f aca="true" t="shared" si="3" ref="J12:J23">C12-H12</f>
        <v>23</v>
      </c>
      <c r="K12" s="431">
        <v>27</v>
      </c>
      <c r="L12" s="432"/>
      <c r="M12" s="661"/>
    </row>
    <row r="13" spans="1:13" ht="16.5" customHeight="1">
      <c r="A13" s="57">
        <v>3</v>
      </c>
      <c r="B13" s="58" t="s">
        <v>896</v>
      </c>
      <c r="C13" s="431">
        <v>30</v>
      </c>
      <c r="D13" s="431">
        <v>13</v>
      </c>
      <c r="E13" s="431">
        <v>4</v>
      </c>
      <c r="F13" s="431">
        <v>2</v>
      </c>
      <c r="G13" s="431">
        <f t="shared" si="0"/>
        <v>6</v>
      </c>
      <c r="H13" s="431">
        <f t="shared" si="1"/>
        <v>19</v>
      </c>
      <c r="I13" s="431">
        <f t="shared" si="2"/>
        <v>11</v>
      </c>
      <c r="J13" s="431">
        <f t="shared" si="3"/>
        <v>11</v>
      </c>
      <c r="K13" s="431">
        <v>25</v>
      </c>
      <c r="L13" s="432"/>
      <c r="M13" s="661"/>
    </row>
    <row r="14" spans="1:13" ht="16.5" customHeight="1">
      <c r="A14" s="57">
        <v>4</v>
      </c>
      <c r="B14" s="58" t="s">
        <v>897</v>
      </c>
      <c r="C14" s="431">
        <v>31</v>
      </c>
      <c r="D14" s="431">
        <v>9</v>
      </c>
      <c r="E14" s="431">
        <v>4</v>
      </c>
      <c r="F14" s="431">
        <v>2</v>
      </c>
      <c r="G14" s="431">
        <f t="shared" si="0"/>
        <v>6</v>
      </c>
      <c r="H14" s="431">
        <f t="shared" si="1"/>
        <v>15</v>
      </c>
      <c r="I14" s="431">
        <f t="shared" si="2"/>
        <v>16</v>
      </c>
      <c r="J14" s="431">
        <f t="shared" si="3"/>
        <v>16</v>
      </c>
      <c r="K14" s="431">
        <v>27</v>
      </c>
      <c r="L14" s="432"/>
      <c r="M14" s="661"/>
    </row>
    <row r="15" spans="1:13" ht="16.5" customHeight="1">
      <c r="A15" s="57">
        <v>5</v>
      </c>
      <c r="B15" s="58" t="s">
        <v>898</v>
      </c>
      <c r="C15" s="431">
        <v>31</v>
      </c>
      <c r="D15" s="431">
        <v>0</v>
      </c>
      <c r="E15" s="431">
        <v>5</v>
      </c>
      <c r="F15" s="431">
        <v>5</v>
      </c>
      <c r="G15" s="431">
        <f t="shared" si="0"/>
        <v>10</v>
      </c>
      <c r="H15" s="431">
        <f t="shared" si="1"/>
        <v>10</v>
      </c>
      <c r="I15" s="431">
        <f t="shared" si="2"/>
        <v>21</v>
      </c>
      <c r="J15" s="431">
        <f t="shared" si="3"/>
        <v>21</v>
      </c>
      <c r="K15" s="431">
        <v>27</v>
      </c>
      <c r="L15" s="432"/>
      <c r="M15" s="661"/>
    </row>
    <row r="16" spans="1:13" s="56" customFormat="1" ht="16.5" customHeight="1">
      <c r="A16" s="57">
        <v>6</v>
      </c>
      <c r="B16" s="58" t="s">
        <v>899</v>
      </c>
      <c r="C16" s="433">
        <v>30</v>
      </c>
      <c r="D16" s="433">
        <v>0</v>
      </c>
      <c r="E16" s="433">
        <v>4</v>
      </c>
      <c r="F16" s="433">
        <v>3</v>
      </c>
      <c r="G16" s="431">
        <f t="shared" si="0"/>
        <v>7</v>
      </c>
      <c r="H16" s="431">
        <f t="shared" si="1"/>
        <v>7</v>
      </c>
      <c r="I16" s="431">
        <f t="shared" si="2"/>
        <v>23</v>
      </c>
      <c r="J16" s="431">
        <f t="shared" si="3"/>
        <v>23</v>
      </c>
      <c r="K16" s="431">
        <v>25</v>
      </c>
      <c r="L16" s="434"/>
      <c r="M16" s="662"/>
    </row>
    <row r="17" spans="1:13" s="56" customFormat="1" ht="16.5" customHeight="1">
      <c r="A17" s="57">
        <v>7</v>
      </c>
      <c r="B17" s="58" t="s">
        <v>900</v>
      </c>
      <c r="C17" s="433">
        <v>31</v>
      </c>
      <c r="D17" s="433">
        <v>0</v>
      </c>
      <c r="E17" s="433">
        <v>4</v>
      </c>
      <c r="F17" s="433">
        <v>5</v>
      </c>
      <c r="G17" s="431">
        <f t="shared" si="0"/>
        <v>9</v>
      </c>
      <c r="H17" s="431">
        <f t="shared" si="1"/>
        <v>9</v>
      </c>
      <c r="I17" s="431">
        <f t="shared" si="2"/>
        <v>22</v>
      </c>
      <c r="J17" s="431">
        <f t="shared" si="3"/>
        <v>22</v>
      </c>
      <c r="K17" s="431">
        <v>27</v>
      </c>
      <c r="L17" s="434"/>
      <c r="M17" s="662"/>
    </row>
    <row r="18" spans="1:13" s="56" customFormat="1" ht="16.5" customHeight="1">
      <c r="A18" s="57">
        <v>8</v>
      </c>
      <c r="B18" s="58" t="s">
        <v>901</v>
      </c>
      <c r="C18" s="433">
        <v>30</v>
      </c>
      <c r="D18" s="433">
        <v>0</v>
      </c>
      <c r="E18" s="433">
        <v>5</v>
      </c>
      <c r="F18" s="433">
        <v>3</v>
      </c>
      <c r="G18" s="431">
        <f t="shared" si="0"/>
        <v>8</v>
      </c>
      <c r="H18" s="431">
        <f t="shared" si="1"/>
        <v>8</v>
      </c>
      <c r="I18" s="431">
        <f t="shared" si="2"/>
        <v>22</v>
      </c>
      <c r="J18" s="431">
        <f t="shared" si="3"/>
        <v>22</v>
      </c>
      <c r="K18" s="431">
        <v>26</v>
      </c>
      <c r="L18" s="434"/>
      <c r="M18" s="662"/>
    </row>
    <row r="19" spans="1:13" s="56" customFormat="1" ht="16.5" customHeight="1">
      <c r="A19" s="57">
        <v>9</v>
      </c>
      <c r="B19" s="58" t="s">
        <v>902</v>
      </c>
      <c r="C19" s="433">
        <v>31</v>
      </c>
      <c r="D19" s="433">
        <v>8</v>
      </c>
      <c r="E19" s="433">
        <v>4</v>
      </c>
      <c r="F19" s="433">
        <v>10</v>
      </c>
      <c r="G19" s="431">
        <f t="shared" si="0"/>
        <v>14</v>
      </c>
      <c r="H19" s="431">
        <f t="shared" si="1"/>
        <v>22</v>
      </c>
      <c r="I19" s="431">
        <f t="shared" si="2"/>
        <v>9</v>
      </c>
      <c r="J19" s="431">
        <f t="shared" si="3"/>
        <v>9</v>
      </c>
      <c r="K19" s="431">
        <v>25</v>
      </c>
      <c r="L19" s="580"/>
      <c r="M19" s="663"/>
    </row>
    <row r="20" spans="1:13" s="56" customFormat="1" ht="16.5" customHeight="1">
      <c r="A20" s="57">
        <v>10</v>
      </c>
      <c r="B20" s="58" t="s">
        <v>903</v>
      </c>
      <c r="C20" s="433">
        <v>31</v>
      </c>
      <c r="D20" s="433">
        <v>16</v>
      </c>
      <c r="E20" s="433">
        <v>5</v>
      </c>
      <c r="F20" s="433">
        <v>3</v>
      </c>
      <c r="G20" s="431">
        <f t="shared" si="0"/>
        <v>8</v>
      </c>
      <c r="H20" s="431">
        <f t="shared" si="1"/>
        <v>24</v>
      </c>
      <c r="I20" s="431">
        <f t="shared" si="2"/>
        <v>7</v>
      </c>
      <c r="J20" s="431">
        <f t="shared" si="3"/>
        <v>7</v>
      </c>
      <c r="K20" s="431">
        <v>27</v>
      </c>
      <c r="L20" s="580"/>
      <c r="M20" s="663"/>
    </row>
    <row r="21" spans="1:13" s="56" customFormat="1" ht="16.5" customHeight="1">
      <c r="A21" s="57">
        <v>11</v>
      </c>
      <c r="B21" s="58" t="s">
        <v>904</v>
      </c>
      <c r="C21" s="433">
        <v>28</v>
      </c>
      <c r="D21" s="433">
        <v>0</v>
      </c>
      <c r="E21" s="433">
        <v>4</v>
      </c>
      <c r="F21" s="433">
        <v>4</v>
      </c>
      <c r="G21" s="431">
        <f t="shared" si="0"/>
        <v>8</v>
      </c>
      <c r="H21" s="431">
        <f t="shared" si="1"/>
        <v>8</v>
      </c>
      <c r="I21" s="431">
        <f t="shared" si="2"/>
        <v>20</v>
      </c>
      <c r="J21" s="431">
        <f t="shared" si="3"/>
        <v>20</v>
      </c>
      <c r="K21" s="431">
        <v>24</v>
      </c>
      <c r="L21" s="434"/>
      <c r="M21" s="662"/>
    </row>
    <row r="22" spans="1:13" s="56" customFormat="1" ht="16.5" customHeight="1">
      <c r="A22" s="57">
        <v>12</v>
      </c>
      <c r="B22" s="58" t="s">
        <v>905</v>
      </c>
      <c r="C22" s="433">
        <v>31</v>
      </c>
      <c r="D22" s="433">
        <v>0</v>
      </c>
      <c r="E22" s="433">
        <v>4</v>
      </c>
      <c r="F22" s="433">
        <v>3</v>
      </c>
      <c r="G22" s="431">
        <f t="shared" si="0"/>
        <v>7</v>
      </c>
      <c r="H22" s="431">
        <f t="shared" si="1"/>
        <v>7</v>
      </c>
      <c r="I22" s="431">
        <f t="shared" si="2"/>
        <v>24</v>
      </c>
      <c r="J22" s="431">
        <f t="shared" si="3"/>
        <v>24</v>
      </c>
      <c r="K22" s="431">
        <v>26</v>
      </c>
      <c r="L22" s="434"/>
      <c r="M22" s="662"/>
    </row>
    <row r="23" spans="1:13" s="56" customFormat="1" ht="16.5" customHeight="1">
      <c r="A23" s="58"/>
      <c r="B23" s="59" t="s">
        <v>15</v>
      </c>
      <c r="C23" s="435">
        <f>SUM(C11:C22)</f>
        <v>365</v>
      </c>
      <c r="D23" s="435">
        <f>SUM(D11:D22)</f>
        <v>46</v>
      </c>
      <c r="E23" s="435">
        <f aca="true" t="shared" si="4" ref="E23:K23">SUM(E11:E22)</f>
        <v>52</v>
      </c>
      <c r="F23" s="435">
        <f t="shared" si="4"/>
        <v>47</v>
      </c>
      <c r="G23" s="435">
        <f t="shared" si="4"/>
        <v>99</v>
      </c>
      <c r="H23" s="435">
        <f t="shared" si="4"/>
        <v>145</v>
      </c>
      <c r="I23" s="435">
        <f t="shared" si="4"/>
        <v>220</v>
      </c>
      <c r="J23" s="582">
        <f t="shared" si="3"/>
        <v>220</v>
      </c>
      <c r="K23" s="435">
        <f t="shared" si="4"/>
        <v>312</v>
      </c>
      <c r="L23" s="436"/>
      <c r="M23" s="664"/>
    </row>
    <row r="24" spans="1:11" s="56" customFormat="1" ht="11.25" customHeight="1">
      <c r="A24" s="60"/>
      <c r="B24" s="61"/>
      <c r="C24" s="62"/>
      <c r="D24" s="60"/>
      <c r="E24" s="60"/>
      <c r="F24" s="60"/>
      <c r="G24" s="60"/>
      <c r="H24" s="60"/>
      <c r="I24" s="60"/>
      <c r="J24" s="60"/>
      <c r="K24" s="60"/>
    </row>
    <row r="25" spans="1:10" ht="13.5">
      <c r="A25" s="53" t="s">
        <v>101</v>
      </c>
      <c r="B25" s="53"/>
      <c r="C25" s="53"/>
      <c r="D25" s="53"/>
      <c r="E25" s="53"/>
      <c r="F25" s="53"/>
      <c r="G25" s="53"/>
      <c r="H25" s="53"/>
      <c r="I25" s="53"/>
      <c r="J25" s="53"/>
    </row>
    <row r="26" spans="1:10" ht="13.5">
      <c r="A26" s="53"/>
      <c r="B26" s="53"/>
      <c r="C26" s="53"/>
      <c r="D26" s="53"/>
      <c r="E26" s="53"/>
      <c r="F26" s="53"/>
      <c r="G26" s="53"/>
      <c r="H26" s="53"/>
      <c r="I26" s="53"/>
      <c r="J26" s="53"/>
    </row>
    <row r="27" spans="1:10" ht="13.5">
      <c r="A27" s="53"/>
      <c r="B27" s="53"/>
      <c r="C27" s="53"/>
      <c r="D27" s="53"/>
      <c r="E27" s="53"/>
      <c r="F27" s="53"/>
      <c r="G27" s="53"/>
      <c r="H27" s="53"/>
      <c r="I27" s="53"/>
      <c r="J27" s="53"/>
    </row>
    <row r="28" spans="1:11" ht="13.5">
      <c r="A28" s="53" t="s">
        <v>11</v>
      </c>
      <c r="B28" s="53"/>
      <c r="C28" s="53"/>
      <c r="D28" s="53"/>
      <c r="E28" s="53"/>
      <c r="F28" s="53"/>
      <c r="G28" s="53"/>
      <c r="H28" s="53"/>
      <c r="I28" s="53"/>
      <c r="J28" s="371"/>
      <c r="K28" s="371"/>
    </row>
    <row r="29" spans="1:11" ht="13.5">
      <c r="A29" s="53"/>
      <c r="B29" s="53"/>
      <c r="C29" s="53"/>
      <c r="D29" s="53"/>
      <c r="E29" s="53"/>
      <c r="F29" s="53"/>
      <c r="G29" s="53"/>
      <c r="H29" s="53"/>
      <c r="I29" s="53"/>
      <c r="J29" s="371"/>
      <c r="K29" s="371"/>
    </row>
    <row r="30" spans="1:11" ht="13.5">
      <c r="A30" s="371"/>
      <c r="B30" s="371"/>
      <c r="C30" s="371"/>
      <c r="D30" s="371"/>
      <c r="E30" s="371"/>
      <c r="F30" s="371"/>
      <c r="G30" s="371"/>
      <c r="H30" s="371"/>
      <c r="I30" s="371"/>
      <c r="J30" s="371"/>
      <c r="K30" s="371"/>
    </row>
    <row r="31" spans="1:12" ht="13.5">
      <c r="A31" s="371"/>
      <c r="B31" s="371"/>
      <c r="C31" s="371"/>
      <c r="D31" s="371"/>
      <c r="E31" s="371"/>
      <c r="F31" s="371"/>
      <c r="G31" s="371"/>
      <c r="H31" s="371"/>
      <c r="I31" s="757" t="s">
        <v>758</v>
      </c>
      <c r="J31" s="757"/>
      <c r="K31" s="757"/>
      <c r="L31" s="757"/>
    </row>
    <row r="32" spans="1:12" ht="13.5">
      <c r="A32" s="53"/>
      <c r="B32" s="53"/>
      <c r="C32" s="53"/>
      <c r="D32" s="53"/>
      <c r="E32" s="53"/>
      <c r="F32" s="53"/>
      <c r="G32" s="53"/>
      <c r="I32" s="757" t="s">
        <v>759</v>
      </c>
      <c r="J32" s="757"/>
      <c r="K32" s="757"/>
      <c r="L32" s="757"/>
    </row>
  </sheetData>
  <sheetProtection/>
  <mergeCells count="18">
    <mergeCell ref="I31:L31"/>
    <mergeCell ref="I32:L32"/>
    <mergeCell ref="L7:L9"/>
    <mergeCell ref="A5:K5"/>
    <mergeCell ref="A7:A9"/>
    <mergeCell ref="B7:B9"/>
    <mergeCell ref="C7:C9"/>
    <mergeCell ref="D7:H7"/>
    <mergeCell ref="J7:J9"/>
    <mergeCell ref="K7:K9"/>
    <mergeCell ref="D8:D9"/>
    <mergeCell ref="E8:G8"/>
    <mergeCell ref="I7:I9"/>
    <mergeCell ref="C1:H1"/>
    <mergeCell ref="J1:K1"/>
    <mergeCell ref="A3:K3"/>
    <mergeCell ref="A2:K2"/>
    <mergeCell ref="A6:B6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84" r:id="rId1"/>
</worksheet>
</file>

<file path=xl/worksheets/sheet5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3"/>
  <sheetViews>
    <sheetView view="pageBreakPreview" zoomScaleSheetLayoutView="100" zoomScalePageLayoutView="0" workbookViewId="0" topLeftCell="A7">
      <selection activeCell="C38" sqref="C38"/>
    </sheetView>
  </sheetViews>
  <sheetFormatPr defaultColWidth="9.140625" defaultRowHeight="12.75"/>
  <cols>
    <col min="1" max="1" width="4.7109375" style="48" customWidth="1"/>
    <col min="2" max="2" width="14.7109375" style="48" customWidth="1"/>
    <col min="3" max="3" width="11.7109375" style="48" customWidth="1"/>
    <col min="4" max="4" width="12.00390625" style="48" customWidth="1"/>
    <col min="5" max="5" width="11.8515625" style="48" customWidth="1"/>
    <col min="6" max="6" width="18.8515625" style="48" customWidth="1"/>
    <col min="7" max="7" width="10.140625" style="48" customWidth="1"/>
    <col min="8" max="8" width="14.7109375" style="48" customWidth="1"/>
    <col min="9" max="9" width="15.28125" style="48" customWidth="1"/>
    <col min="10" max="10" width="14.7109375" style="48" customWidth="1"/>
    <col min="11" max="11" width="11.8515625" style="48" customWidth="1"/>
    <col min="12" max="16384" width="9.140625" style="48" customWidth="1"/>
  </cols>
  <sheetData>
    <row r="1" spans="3:10" ht="15" customHeight="1">
      <c r="C1" s="757"/>
      <c r="D1" s="757"/>
      <c r="E1" s="757"/>
      <c r="F1" s="757"/>
      <c r="G1" s="757"/>
      <c r="H1" s="757"/>
      <c r="I1" s="168"/>
      <c r="J1" s="40" t="s">
        <v>525</v>
      </c>
    </row>
    <row r="2" spans="1:10" s="55" customFormat="1" ht="19.5" customHeight="1">
      <c r="A2" s="970" t="s">
        <v>0</v>
      </c>
      <c r="B2" s="970"/>
      <c r="C2" s="970"/>
      <c r="D2" s="970"/>
      <c r="E2" s="970"/>
      <c r="F2" s="970"/>
      <c r="G2" s="970"/>
      <c r="H2" s="970"/>
      <c r="I2" s="970"/>
      <c r="J2" s="970"/>
    </row>
    <row r="3" spans="1:10" s="55" customFormat="1" ht="19.5" customHeight="1">
      <c r="A3" s="969" t="s">
        <v>790</v>
      </c>
      <c r="B3" s="969"/>
      <c r="C3" s="969"/>
      <c r="D3" s="969"/>
      <c r="E3" s="969"/>
      <c r="F3" s="969"/>
      <c r="G3" s="969"/>
      <c r="H3" s="969"/>
      <c r="I3" s="969"/>
      <c r="J3" s="969"/>
    </row>
    <row r="4" spans="1:10" s="55" customFormat="1" ht="14.25" customHeight="1">
      <c r="A4" s="63"/>
      <c r="B4" s="63"/>
      <c r="C4" s="63"/>
      <c r="D4" s="63"/>
      <c r="E4" s="63"/>
      <c r="F4" s="63"/>
      <c r="G4" s="63"/>
      <c r="H4" s="63"/>
      <c r="I4" s="63"/>
      <c r="J4" s="63"/>
    </row>
    <row r="5" spans="1:10" s="55" customFormat="1" ht="18" customHeight="1">
      <c r="A5" s="916" t="s">
        <v>825</v>
      </c>
      <c r="B5" s="916"/>
      <c r="C5" s="916"/>
      <c r="D5" s="916"/>
      <c r="E5" s="916"/>
      <c r="F5" s="916"/>
      <c r="G5" s="916"/>
      <c r="H5" s="916"/>
      <c r="I5" s="916"/>
      <c r="J5" s="916"/>
    </row>
    <row r="6" spans="1:10" ht="15">
      <c r="A6" s="750" t="s">
        <v>780</v>
      </c>
      <c r="B6" s="750"/>
      <c r="C6" s="139"/>
      <c r="D6" s="139"/>
      <c r="E6" s="139"/>
      <c r="F6" s="139"/>
      <c r="G6" s="139"/>
      <c r="H6" s="139"/>
      <c r="I6" s="166"/>
      <c r="J6" s="166"/>
    </row>
    <row r="7" spans="1:11" ht="29.25" customHeight="1">
      <c r="A7" s="967" t="s">
        <v>70</v>
      </c>
      <c r="B7" s="967" t="s">
        <v>71</v>
      </c>
      <c r="C7" s="967" t="s">
        <v>72</v>
      </c>
      <c r="D7" s="967" t="s">
        <v>151</v>
      </c>
      <c r="E7" s="967"/>
      <c r="F7" s="967"/>
      <c r="G7" s="967"/>
      <c r="H7" s="967"/>
      <c r="I7" s="707" t="s">
        <v>231</v>
      </c>
      <c r="J7" s="967" t="s">
        <v>73</v>
      </c>
      <c r="K7" s="967" t="s">
        <v>219</v>
      </c>
    </row>
    <row r="8" spans="1:19" ht="33.75" customHeight="1">
      <c r="A8" s="967"/>
      <c r="B8" s="967"/>
      <c r="C8" s="967"/>
      <c r="D8" s="967" t="s">
        <v>75</v>
      </c>
      <c r="E8" s="967" t="s">
        <v>76</v>
      </c>
      <c r="F8" s="967"/>
      <c r="G8" s="967"/>
      <c r="H8" s="707" t="s">
        <v>77</v>
      </c>
      <c r="I8" s="968"/>
      <c r="J8" s="967"/>
      <c r="K8" s="967"/>
      <c r="R8" s="54"/>
      <c r="S8" s="54"/>
    </row>
    <row r="9" spans="1:11" ht="33.75" customHeight="1">
      <c r="A9" s="967"/>
      <c r="B9" s="967"/>
      <c r="C9" s="967"/>
      <c r="D9" s="967"/>
      <c r="E9" s="50" t="s">
        <v>78</v>
      </c>
      <c r="F9" s="50" t="s">
        <v>79</v>
      </c>
      <c r="G9" s="50" t="s">
        <v>15</v>
      </c>
      <c r="H9" s="708"/>
      <c r="I9" s="708"/>
      <c r="J9" s="967"/>
      <c r="K9" s="967"/>
    </row>
    <row r="10" spans="1:11" s="56" customFormat="1" ht="16.5" customHeight="1">
      <c r="A10" s="50">
        <v>1</v>
      </c>
      <c r="B10" s="50">
        <v>2</v>
      </c>
      <c r="C10" s="50">
        <v>3</v>
      </c>
      <c r="D10" s="50">
        <v>4</v>
      </c>
      <c r="E10" s="50">
        <v>5</v>
      </c>
      <c r="F10" s="50">
        <v>6</v>
      </c>
      <c r="G10" s="50">
        <v>7</v>
      </c>
      <c r="H10" s="50">
        <v>8</v>
      </c>
      <c r="I10" s="50">
        <v>9</v>
      </c>
      <c r="J10" s="50">
        <v>10</v>
      </c>
      <c r="K10" s="50">
        <v>11</v>
      </c>
    </row>
    <row r="11" spans="1:13" ht="16.5" customHeight="1">
      <c r="A11" s="57">
        <v>1</v>
      </c>
      <c r="B11" s="58" t="s">
        <v>894</v>
      </c>
      <c r="C11" s="431">
        <v>30</v>
      </c>
      <c r="D11" s="431">
        <v>0</v>
      </c>
      <c r="E11" s="431">
        <v>4</v>
      </c>
      <c r="F11" s="431">
        <v>4</v>
      </c>
      <c r="G11" s="431">
        <f>E11+F11</f>
        <v>8</v>
      </c>
      <c r="H11" s="431">
        <f>D11+G11</f>
        <v>8</v>
      </c>
      <c r="I11" s="431">
        <f>C11-H11</f>
        <v>22</v>
      </c>
      <c r="J11" s="431">
        <f>C11-H11</f>
        <v>22</v>
      </c>
      <c r="K11" s="51"/>
      <c r="L11" s="54"/>
      <c r="M11" s="54"/>
    </row>
    <row r="12" spans="1:13" ht="16.5" customHeight="1">
      <c r="A12" s="57">
        <v>2</v>
      </c>
      <c r="B12" s="58" t="s">
        <v>895</v>
      </c>
      <c r="C12" s="431">
        <v>31</v>
      </c>
      <c r="D12" s="431">
        <v>0</v>
      </c>
      <c r="E12" s="431">
        <v>5</v>
      </c>
      <c r="F12" s="431">
        <v>3</v>
      </c>
      <c r="G12" s="431">
        <f aca="true" t="shared" si="0" ref="G12:G22">E12+F12</f>
        <v>8</v>
      </c>
      <c r="H12" s="431">
        <f aca="true" t="shared" si="1" ref="H12:H22">D12+G12</f>
        <v>8</v>
      </c>
      <c r="I12" s="431">
        <f aca="true" t="shared" si="2" ref="I12:I22">C12-H12</f>
        <v>23</v>
      </c>
      <c r="J12" s="431">
        <f aca="true" t="shared" si="3" ref="J12:J23">C12-H12</f>
        <v>23</v>
      </c>
      <c r="K12" s="51"/>
      <c r="L12" s="54"/>
      <c r="M12" s="54"/>
    </row>
    <row r="13" spans="1:13" ht="16.5" customHeight="1">
      <c r="A13" s="57">
        <v>3</v>
      </c>
      <c r="B13" s="58" t="s">
        <v>896</v>
      </c>
      <c r="C13" s="431">
        <v>30</v>
      </c>
      <c r="D13" s="431">
        <v>13</v>
      </c>
      <c r="E13" s="431">
        <v>4</v>
      </c>
      <c r="F13" s="431">
        <v>2</v>
      </c>
      <c r="G13" s="431">
        <f t="shared" si="0"/>
        <v>6</v>
      </c>
      <c r="H13" s="431">
        <f t="shared" si="1"/>
        <v>19</v>
      </c>
      <c r="I13" s="431">
        <f t="shared" si="2"/>
        <v>11</v>
      </c>
      <c r="J13" s="431">
        <f t="shared" si="3"/>
        <v>11</v>
      </c>
      <c r="K13" s="51"/>
      <c r="L13" s="60"/>
      <c r="M13" s="54"/>
    </row>
    <row r="14" spans="1:13" ht="16.5" customHeight="1">
      <c r="A14" s="57">
        <v>4</v>
      </c>
      <c r="B14" s="58" t="s">
        <v>897</v>
      </c>
      <c r="C14" s="431">
        <v>31</v>
      </c>
      <c r="D14" s="431">
        <v>9</v>
      </c>
      <c r="E14" s="431">
        <v>4</v>
      </c>
      <c r="F14" s="431">
        <v>2</v>
      </c>
      <c r="G14" s="431">
        <f t="shared" si="0"/>
        <v>6</v>
      </c>
      <c r="H14" s="431">
        <f t="shared" si="1"/>
        <v>15</v>
      </c>
      <c r="I14" s="431">
        <f t="shared" si="2"/>
        <v>16</v>
      </c>
      <c r="J14" s="431">
        <f t="shared" si="3"/>
        <v>16</v>
      </c>
      <c r="K14" s="51"/>
      <c r="L14" s="60"/>
      <c r="M14" s="54"/>
    </row>
    <row r="15" spans="1:13" ht="16.5" customHeight="1">
      <c r="A15" s="57">
        <v>5</v>
      </c>
      <c r="B15" s="58" t="s">
        <v>898</v>
      </c>
      <c r="C15" s="431">
        <v>31</v>
      </c>
      <c r="D15" s="431">
        <v>0</v>
      </c>
      <c r="E15" s="431">
        <v>5</v>
      </c>
      <c r="F15" s="431">
        <v>5</v>
      </c>
      <c r="G15" s="431">
        <f t="shared" si="0"/>
        <v>10</v>
      </c>
      <c r="H15" s="431">
        <f t="shared" si="1"/>
        <v>10</v>
      </c>
      <c r="I15" s="431">
        <f t="shared" si="2"/>
        <v>21</v>
      </c>
      <c r="J15" s="431">
        <f t="shared" si="3"/>
        <v>21</v>
      </c>
      <c r="K15" s="51"/>
      <c r="L15" s="60"/>
      <c r="M15" s="54"/>
    </row>
    <row r="16" spans="1:13" s="56" customFormat="1" ht="16.5" customHeight="1">
      <c r="A16" s="57">
        <v>6</v>
      </c>
      <c r="B16" s="58" t="s">
        <v>899</v>
      </c>
      <c r="C16" s="433">
        <v>30</v>
      </c>
      <c r="D16" s="433">
        <v>0</v>
      </c>
      <c r="E16" s="433">
        <v>4</v>
      </c>
      <c r="F16" s="433">
        <v>3</v>
      </c>
      <c r="G16" s="431">
        <f t="shared" si="0"/>
        <v>7</v>
      </c>
      <c r="H16" s="431">
        <f t="shared" si="1"/>
        <v>7</v>
      </c>
      <c r="I16" s="431">
        <f t="shared" si="2"/>
        <v>23</v>
      </c>
      <c r="J16" s="431">
        <f t="shared" si="3"/>
        <v>23</v>
      </c>
      <c r="K16" s="58"/>
      <c r="L16" s="60"/>
      <c r="M16" s="60"/>
    </row>
    <row r="17" spans="1:13" s="56" customFormat="1" ht="16.5" customHeight="1">
      <c r="A17" s="57">
        <v>7</v>
      </c>
      <c r="B17" s="58" t="s">
        <v>900</v>
      </c>
      <c r="C17" s="433">
        <v>31</v>
      </c>
      <c r="D17" s="433">
        <v>0</v>
      </c>
      <c r="E17" s="433">
        <v>4</v>
      </c>
      <c r="F17" s="433">
        <v>5</v>
      </c>
      <c r="G17" s="431">
        <f t="shared" si="0"/>
        <v>9</v>
      </c>
      <c r="H17" s="431">
        <f t="shared" si="1"/>
        <v>9</v>
      </c>
      <c r="I17" s="431">
        <f t="shared" si="2"/>
        <v>22</v>
      </c>
      <c r="J17" s="431">
        <f t="shared" si="3"/>
        <v>22</v>
      </c>
      <c r="K17" s="58"/>
      <c r="L17" s="60"/>
      <c r="M17" s="60"/>
    </row>
    <row r="18" spans="1:13" s="56" customFormat="1" ht="16.5" customHeight="1">
      <c r="A18" s="57">
        <v>8</v>
      </c>
      <c r="B18" s="58" t="s">
        <v>901</v>
      </c>
      <c r="C18" s="433">
        <v>30</v>
      </c>
      <c r="D18" s="433">
        <v>0</v>
      </c>
      <c r="E18" s="433">
        <v>5</v>
      </c>
      <c r="F18" s="433">
        <v>3</v>
      </c>
      <c r="G18" s="431">
        <f t="shared" si="0"/>
        <v>8</v>
      </c>
      <c r="H18" s="431">
        <f t="shared" si="1"/>
        <v>8</v>
      </c>
      <c r="I18" s="431">
        <f t="shared" si="2"/>
        <v>22</v>
      </c>
      <c r="J18" s="431">
        <f t="shared" si="3"/>
        <v>22</v>
      </c>
      <c r="K18" s="58"/>
      <c r="L18" s="60"/>
      <c r="M18" s="60"/>
    </row>
    <row r="19" spans="1:13" s="56" customFormat="1" ht="16.5" customHeight="1">
      <c r="A19" s="57">
        <v>9</v>
      </c>
      <c r="B19" s="58" t="s">
        <v>902</v>
      </c>
      <c r="C19" s="433">
        <v>31</v>
      </c>
      <c r="D19" s="433">
        <v>8</v>
      </c>
      <c r="E19" s="433">
        <v>4</v>
      </c>
      <c r="F19" s="433">
        <v>10</v>
      </c>
      <c r="G19" s="431">
        <f t="shared" si="0"/>
        <v>14</v>
      </c>
      <c r="H19" s="431">
        <f t="shared" si="1"/>
        <v>22</v>
      </c>
      <c r="I19" s="431">
        <f t="shared" si="2"/>
        <v>9</v>
      </c>
      <c r="J19" s="431">
        <f t="shared" si="3"/>
        <v>9</v>
      </c>
      <c r="K19" s="58"/>
      <c r="L19" s="60"/>
      <c r="M19" s="60"/>
    </row>
    <row r="20" spans="1:13" s="56" customFormat="1" ht="16.5" customHeight="1">
      <c r="A20" s="57">
        <v>10</v>
      </c>
      <c r="B20" s="58" t="s">
        <v>903</v>
      </c>
      <c r="C20" s="433">
        <v>31</v>
      </c>
      <c r="D20" s="433">
        <v>16</v>
      </c>
      <c r="E20" s="433">
        <v>5</v>
      </c>
      <c r="F20" s="433">
        <v>3</v>
      </c>
      <c r="G20" s="431">
        <f t="shared" si="0"/>
        <v>8</v>
      </c>
      <c r="H20" s="431">
        <f t="shared" si="1"/>
        <v>24</v>
      </c>
      <c r="I20" s="431">
        <f t="shared" si="2"/>
        <v>7</v>
      </c>
      <c r="J20" s="431">
        <f t="shared" si="3"/>
        <v>7</v>
      </c>
      <c r="K20" s="58"/>
      <c r="L20" s="60"/>
      <c r="M20" s="60"/>
    </row>
    <row r="21" spans="1:13" s="56" customFormat="1" ht="16.5" customHeight="1">
      <c r="A21" s="57">
        <v>11</v>
      </c>
      <c r="B21" s="58" t="s">
        <v>904</v>
      </c>
      <c r="C21" s="433">
        <v>28</v>
      </c>
      <c r="D21" s="433">
        <v>0</v>
      </c>
      <c r="E21" s="433">
        <v>4</v>
      </c>
      <c r="F21" s="433">
        <v>4</v>
      </c>
      <c r="G21" s="431">
        <f t="shared" si="0"/>
        <v>8</v>
      </c>
      <c r="H21" s="431">
        <f t="shared" si="1"/>
        <v>8</v>
      </c>
      <c r="I21" s="431">
        <f t="shared" si="2"/>
        <v>20</v>
      </c>
      <c r="J21" s="431">
        <f t="shared" si="3"/>
        <v>20</v>
      </c>
      <c r="K21" s="58"/>
      <c r="L21" s="60"/>
      <c r="M21" s="60"/>
    </row>
    <row r="22" spans="1:13" s="56" customFormat="1" ht="16.5" customHeight="1">
      <c r="A22" s="57">
        <v>12</v>
      </c>
      <c r="B22" s="58" t="s">
        <v>905</v>
      </c>
      <c r="C22" s="433">
        <v>31</v>
      </c>
      <c r="D22" s="433">
        <v>0</v>
      </c>
      <c r="E22" s="433">
        <v>4</v>
      </c>
      <c r="F22" s="433">
        <v>3</v>
      </c>
      <c r="G22" s="431">
        <f t="shared" si="0"/>
        <v>7</v>
      </c>
      <c r="H22" s="431">
        <f t="shared" si="1"/>
        <v>7</v>
      </c>
      <c r="I22" s="431">
        <f t="shared" si="2"/>
        <v>24</v>
      </c>
      <c r="J22" s="431">
        <f t="shared" si="3"/>
        <v>24</v>
      </c>
      <c r="K22" s="58"/>
      <c r="L22" s="60"/>
      <c r="M22" s="60"/>
    </row>
    <row r="23" spans="1:13" s="56" customFormat="1" ht="16.5" customHeight="1">
      <c r="A23" s="58"/>
      <c r="B23" s="59" t="s">
        <v>15</v>
      </c>
      <c r="C23" s="435">
        <f aca="true" t="shared" si="4" ref="C23:I23">SUM(C11:C22)</f>
        <v>365</v>
      </c>
      <c r="D23" s="435">
        <f t="shared" si="4"/>
        <v>46</v>
      </c>
      <c r="E23" s="435">
        <f t="shared" si="4"/>
        <v>52</v>
      </c>
      <c r="F23" s="435">
        <f t="shared" si="4"/>
        <v>47</v>
      </c>
      <c r="G23" s="435">
        <f t="shared" si="4"/>
        <v>99</v>
      </c>
      <c r="H23" s="435">
        <f t="shared" si="4"/>
        <v>145</v>
      </c>
      <c r="I23" s="435">
        <f t="shared" si="4"/>
        <v>220</v>
      </c>
      <c r="J23" s="582">
        <f t="shared" si="3"/>
        <v>220</v>
      </c>
      <c r="K23" s="58"/>
      <c r="L23" s="60"/>
      <c r="M23" s="60"/>
    </row>
    <row r="24" spans="1:13" s="56" customFormat="1" ht="11.25" customHeight="1">
      <c r="A24" s="60"/>
      <c r="B24" s="61"/>
      <c r="C24" s="62"/>
      <c r="D24" s="60"/>
      <c r="E24" s="60"/>
      <c r="F24" s="60"/>
      <c r="G24" s="60"/>
      <c r="H24" s="60"/>
      <c r="I24" s="60"/>
      <c r="J24" s="60"/>
      <c r="L24" s="60"/>
      <c r="M24" s="60"/>
    </row>
    <row r="25" spans="1:10" ht="13.5">
      <c r="A25" s="53" t="s">
        <v>101</v>
      </c>
      <c r="B25" s="53"/>
      <c r="C25" s="53"/>
      <c r="D25" s="53"/>
      <c r="E25" s="53"/>
      <c r="F25" s="53"/>
      <c r="G25" s="53"/>
      <c r="H25" s="53"/>
      <c r="I25" s="53"/>
      <c r="J25" s="53"/>
    </row>
    <row r="26" spans="1:10" ht="13.5">
      <c r="A26" s="53"/>
      <c r="B26" s="53"/>
      <c r="C26" s="53"/>
      <c r="D26" s="53"/>
      <c r="E26" s="53"/>
      <c r="F26" s="53"/>
      <c r="G26" s="53"/>
      <c r="H26" s="53"/>
      <c r="I26" s="53"/>
      <c r="J26" s="53"/>
    </row>
    <row r="27" spans="1:10" ht="13.5">
      <c r="A27" s="53"/>
      <c r="B27" s="53"/>
      <c r="C27" s="53"/>
      <c r="D27" s="53"/>
      <c r="E27" s="53"/>
      <c r="F27" s="53"/>
      <c r="G27" s="53"/>
      <c r="H27" s="53"/>
      <c r="I27" s="53"/>
      <c r="J27" s="53"/>
    </row>
    <row r="28" ht="13.5">
      <c r="D28" s="48" t="s">
        <v>10</v>
      </c>
    </row>
    <row r="29" spans="1:10" ht="13.5">
      <c r="A29" s="53" t="s">
        <v>11</v>
      </c>
      <c r="B29" s="53"/>
      <c r="C29" s="53"/>
      <c r="D29" s="53"/>
      <c r="E29" s="53"/>
      <c r="F29" s="53"/>
      <c r="G29" s="53"/>
      <c r="H29" s="53"/>
      <c r="I29" s="53"/>
      <c r="J29" s="164"/>
    </row>
    <row r="30" spans="1:10" ht="13.5">
      <c r="A30" s="53"/>
      <c r="B30" s="53"/>
      <c r="C30" s="53"/>
      <c r="D30" s="53"/>
      <c r="E30" s="53"/>
      <c r="F30" s="53"/>
      <c r="G30" s="53"/>
      <c r="H30" s="53"/>
      <c r="I30" s="53"/>
      <c r="J30" s="164"/>
    </row>
    <row r="31" spans="1:10" ht="13.5">
      <c r="A31" s="371"/>
      <c r="B31" s="371"/>
      <c r="C31" s="371"/>
      <c r="D31" s="371"/>
      <c r="E31" s="371"/>
      <c r="F31" s="371"/>
      <c r="G31" s="371"/>
      <c r="H31" s="371"/>
      <c r="I31" s="371"/>
      <c r="J31" s="371"/>
    </row>
    <row r="32" spans="1:12" ht="13.5">
      <c r="A32" s="371"/>
      <c r="B32" s="371"/>
      <c r="C32" s="371"/>
      <c r="D32" s="371"/>
      <c r="E32" s="371"/>
      <c r="F32" s="371"/>
      <c r="G32" s="757" t="s">
        <v>758</v>
      </c>
      <c r="H32" s="757"/>
      <c r="I32" s="757"/>
      <c r="J32" s="757"/>
      <c r="K32" s="305"/>
      <c r="L32" s="305"/>
    </row>
    <row r="33" spans="1:12" ht="13.5">
      <c r="A33" s="53"/>
      <c r="B33" s="53"/>
      <c r="C33" s="53"/>
      <c r="D33" s="53"/>
      <c r="E33" s="53"/>
      <c r="F33" s="53"/>
      <c r="G33" s="757" t="s">
        <v>759</v>
      </c>
      <c r="H33" s="757"/>
      <c r="I33" s="757"/>
      <c r="J33" s="757"/>
      <c r="K33" s="305"/>
      <c r="L33" s="305"/>
    </row>
  </sheetData>
  <sheetProtection/>
  <mergeCells count="17">
    <mergeCell ref="G32:J32"/>
    <mergeCell ref="G33:J33"/>
    <mergeCell ref="A7:A9"/>
    <mergeCell ref="B7:B9"/>
    <mergeCell ref="C7:C9"/>
    <mergeCell ref="D7:H7"/>
    <mergeCell ref="J7:J9"/>
    <mergeCell ref="D8:D9"/>
    <mergeCell ref="E8:G8"/>
    <mergeCell ref="I7:I9"/>
    <mergeCell ref="K7:K9"/>
    <mergeCell ref="H8:H9"/>
    <mergeCell ref="C1:H1"/>
    <mergeCell ref="A2:J2"/>
    <mergeCell ref="A3:J3"/>
    <mergeCell ref="A5:J5"/>
    <mergeCell ref="A6:B6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95" r:id="rId1"/>
</worksheet>
</file>

<file path=xl/worksheets/sheet5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4"/>
  <sheetViews>
    <sheetView view="pageBreakPreview" zoomScaleNormal="70" zoomScaleSheetLayoutView="100" zoomScalePageLayoutView="0" workbookViewId="0" topLeftCell="A4">
      <selection activeCell="A18" sqref="A18"/>
    </sheetView>
  </sheetViews>
  <sheetFormatPr defaultColWidth="9.140625" defaultRowHeight="12.75"/>
  <cols>
    <col min="1" max="1" width="5.57421875" style="275" customWidth="1"/>
    <col min="2" max="2" width="12.421875" style="275" customWidth="1"/>
    <col min="3" max="3" width="10.28125" style="275" customWidth="1"/>
    <col min="4" max="4" width="8.421875" style="275" customWidth="1"/>
    <col min="5" max="6" width="9.8515625" style="275" customWidth="1"/>
    <col min="7" max="7" width="10.8515625" style="275" customWidth="1"/>
    <col min="8" max="8" width="12.8515625" style="275" customWidth="1"/>
    <col min="9" max="9" width="8.7109375" style="263" customWidth="1"/>
    <col min="10" max="10" width="9.140625" style="263" customWidth="1"/>
    <col min="11" max="11" width="8.00390625" style="263" customWidth="1"/>
    <col min="12" max="14" width="8.140625" style="263" customWidth="1"/>
    <col min="15" max="15" width="8.421875" style="263" customWidth="1"/>
    <col min="16" max="16" width="8.140625" style="263" customWidth="1"/>
    <col min="17" max="18" width="8.8515625" style="263" customWidth="1"/>
    <col min="19" max="19" width="10.7109375" style="263" customWidth="1"/>
    <col min="20" max="20" width="14.140625" style="263" customWidth="1"/>
    <col min="21" max="21" width="9.140625" style="275" customWidth="1"/>
    <col min="22" max="22" width="7.421875" style="263" customWidth="1"/>
    <col min="23" max="25" width="9.140625" style="263" customWidth="1"/>
    <col min="26" max="26" width="10.28125" style="263" bestFit="1" customWidth="1"/>
    <col min="27" max="16384" width="9.140625" style="263" customWidth="1"/>
  </cols>
  <sheetData>
    <row r="1" spans="7:20" ht="12.75" customHeight="1">
      <c r="G1" s="976"/>
      <c r="H1" s="976"/>
      <c r="I1" s="976"/>
      <c r="J1" s="275"/>
      <c r="K1" s="275"/>
      <c r="L1" s="275"/>
      <c r="M1" s="275"/>
      <c r="N1" s="275"/>
      <c r="O1" s="275"/>
      <c r="P1" s="275"/>
      <c r="Q1" s="978" t="s">
        <v>526</v>
      </c>
      <c r="R1" s="978"/>
      <c r="S1" s="978"/>
      <c r="T1" s="978"/>
    </row>
    <row r="2" spans="1:20" ht="15">
      <c r="A2" s="974" t="s">
        <v>0</v>
      </c>
      <c r="B2" s="974"/>
      <c r="C2" s="974"/>
      <c r="D2" s="974"/>
      <c r="E2" s="974"/>
      <c r="F2" s="974"/>
      <c r="G2" s="974"/>
      <c r="H2" s="974"/>
      <c r="I2" s="974"/>
      <c r="J2" s="974"/>
      <c r="K2" s="974"/>
      <c r="L2" s="974"/>
      <c r="M2" s="974"/>
      <c r="N2" s="974"/>
      <c r="O2" s="974"/>
      <c r="P2" s="974"/>
      <c r="Q2" s="974"/>
      <c r="R2" s="974"/>
      <c r="S2" s="974"/>
      <c r="T2" s="974"/>
    </row>
    <row r="3" spans="1:20" ht="18">
      <c r="A3" s="975" t="s">
        <v>790</v>
      </c>
      <c r="B3" s="975"/>
      <c r="C3" s="975"/>
      <c r="D3" s="975"/>
      <c r="E3" s="975"/>
      <c r="F3" s="975"/>
      <c r="G3" s="975"/>
      <c r="H3" s="975"/>
      <c r="I3" s="975"/>
      <c r="J3" s="975"/>
      <c r="K3" s="975"/>
      <c r="L3" s="975"/>
      <c r="M3" s="975"/>
      <c r="N3" s="975"/>
      <c r="O3" s="975"/>
      <c r="P3" s="975"/>
      <c r="Q3" s="975"/>
      <c r="R3" s="975"/>
      <c r="S3" s="975"/>
      <c r="T3" s="975"/>
    </row>
    <row r="4" spans="1:20" ht="12.75" customHeight="1">
      <c r="A4" s="973" t="s">
        <v>826</v>
      </c>
      <c r="B4" s="973"/>
      <c r="C4" s="973"/>
      <c r="D4" s="973"/>
      <c r="E4" s="973"/>
      <c r="F4" s="973"/>
      <c r="G4" s="973"/>
      <c r="H4" s="973"/>
      <c r="I4" s="973"/>
      <c r="J4" s="973"/>
      <c r="K4" s="973"/>
      <c r="L4" s="973"/>
      <c r="M4" s="973"/>
      <c r="N4" s="973"/>
      <c r="O4" s="973"/>
      <c r="P4" s="973"/>
      <c r="Q4" s="973"/>
      <c r="R4" s="973"/>
      <c r="S4" s="973"/>
      <c r="T4" s="973"/>
    </row>
    <row r="5" spans="1:21" s="264" customFormat="1" ht="7.5" customHeight="1">
      <c r="A5" s="973"/>
      <c r="B5" s="973"/>
      <c r="C5" s="973"/>
      <c r="D5" s="973"/>
      <c r="E5" s="973"/>
      <c r="F5" s="973"/>
      <c r="G5" s="973"/>
      <c r="H5" s="973"/>
      <c r="I5" s="973"/>
      <c r="J5" s="973"/>
      <c r="K5" s="973"/>
      <c r="L5" s="973"/>
      <c r="M5" s="973"/>
      <c r="N5" s="973"/>
      <c r="O5" s="973"/>
      <c r="P5" s="973"/>
      <c r="Q5" s="973"/>
      <c r="R5" s="973"/>
      <c r="S5" s="973"/>
      <c r="T5" s="973"/>
      <c r="U5" s="336"/>
    </row>
    <row r="6" spans="1:20" ht="12">
      <c r="A6" s="977"/>
      <c r="B6" s="977"/>
      <c r="C6" s="977"/>
      <c r="D6" s="977"/>
      <c r="E6" s="977"/>
      <c r="F6" s="977"/>
      <c r="G6" s="977"/>
      <c r="H6" s="977"/>
      <c r="I6" s="977"/>
      <c r="J6" s="977"/>
      <c r="K6" s="977"/>
      <c r="L6" s="977"/>
      <c r="M6" s="977"/>
      <c r="N6" s="977"/>
      <c r="O6" s="977"/>
      <c r="P6" s="977"/>
      <c r="Q6" s="977"/>
      <c r="R6" s="977"/>
      <c r="S6" s="977"/>
      <c r="T6" s="977"/>
    </row>
    <row r="7" spans="1:20" ht="12.75">
      <c r="A7" s="984" t="s">
        <v>780</v>
      </c>
      <c r="B7" s="984"/>
      <c r="H7" s="276"/>
      <c r="I7" s="275"/>
      <c r="J7" s="275"/>
      <c r="K7" s="275"/>
      <c r="L7" s="980"/>
      <c r="M7" s="980"/>
      <c r="N7" s="980"/>
      <c r="O7" s="980"/>
      <c r="P7" s="980"/>
      <c r="Q7" s="980"/>
      <c r="R7" s="980"/>
      <c r="S7" s="980"/>
      <c r="T7" s="980"/>
    </row>
    <row r="8" spans="1:20" ht="24.75" customHeight="1">
      <c r="A8" s="923" t="s">
        <v>2</v>
      </c>
      <c r="B8" s="923" t="s">
        <v>3</v>
      </c>
      <c r="C8" s="981" t="s">
        <v>479</v>
      </c>
      <c r="D8" s="982"/>
      <c r="E8" s="982"/>
      <c r="F8" s="982"/>
      <c r="G8" s="983"/>
      <c r="H8" s="985" t="s">
        <v>80</v>
      </c>
      <c r="I8" s="981" t="s">
        <v>81</v>
      </c>
      <c r="J8" s="982"/>
      <c r="K8" s="982"/>
      <c r="L8" s="983"/>
      <c r="M8" s="923" t="s">
        <v>644</v>
      </c>
      <c r="N8" s="923"/>
      <c r="O8" s="923"/>
      <c r="P8" s="923"/>
      <c r="Q8" s="923"/>
      <c r="R8" s="923"/>
      <c r="S8" s="972" t="s">
        <v>719</v>
      </c>
      <c r="T8" s="972"/>
    </row>
    <row r="9" spans="1:20" ht="44.25" customHeight="1">
      <c r="A9" s="923"/>
      <c r="B9" s="923"/>
      <c r="C9" s="277" t="s">
        <v>5</v>
      </c>
      <c r="D9" s="277" t="s">
        <v>6</v>
      </c>
      <c r="E9" s="277" t="s">
        <v>349</v>
      </c>
      <c r="F9" s="278" t="s">
        <v>95</v>
      </c>
      <c r="G9" s="278" t="s">
        <v>220</v>
      </c>
      <c r="H9" s="986"/>
      <c r="I9" s="328" t="s">
        <v>85</v>
      </c>
      <c r="J9" s="328" t="s">
        <v>17</v>
      </c>
      <c r="K9" s="328" t="s">
        <v>38</v>
      </c>
      <c r="L9" s="328" t="s">
        <v>679</v>
      </c>
      <c r="M9" s="335" t="s">
        <v>15</v>
      </c>
      <c r="N9" s="335" t="s">
        <v>645</v>
      </c>
      <c r="O9" s="335" t="s">
        <v>646</v>
      </c>
      <c r="P9" s="335" t="s">
        <v>647</v>
      </c>
      <c r="Q9" s="335" t="s">
        <v>648</v>
      </c>
      <c r="R9" s="335" t="s">
        <v>649</v>
      </c>
      <c r="S9" s="347" t="s">
        <v>727</v>
      </c>
      <c r="T9" s="347" t="s">
        <v>725</v>
      </c>
    </row>
    <row r="10" spans="1:21" s="265" customFormat="1" ht="12.75">
      <c r="A10" s="341">
        <v>1</v>
      </c>
      <c r="B10" s="341">
        <v>2</v>
      </c>
      <c r="C10" s="341">
        <v>3</v>
      </c>
      <c r="D10" s="341">
        <v>4</v>
      </c>
      <c r="E10" s="341">
        <v>5</v>
      </c>
      <c r="F10" s="341">
        <v>6</v>
      </c>
      <c r="G10" s="341">
        <v>7</v>
      </c>
      <c r="H10" s="341">
        <v>8</v>
      </c>
      <c r="I10" s="341">
        <v>9</v>
      </c>
      <c r="J10" s="341">
        <v>10</v>
      </c>
      <c r="K10" s="341">
        <v>11</v>
      </c>
      <c r="L10" s="341">
        <v>12</v>
      </c>
      <c r="M10" s="341">
        <v>13</v>
      </c>
      <c r="N10" s="341">
        <v>14</v>
      </c>
      <c r="O10" s="341">
        <v>15</v>
      </c>
      <c r="P10" s="341">
        <v>16</v>
      </c>
      <c r="Q10" s="341">
        <v>17</v>
      </c>
      <c r="R10" s="341">
        <v>18</v>
      </c>
      <c r="S10" s="341">
        <v>19</v>
      </c>
      <c r="T10" s="341">
        <v>20</v>
      </c>
      <c r="U10" s="284"/>
    </row>
    <row r="11" spans="1:27" ht="12">
      <c r="A11" s="279">
        <v>1</v>
      </c>
      <c r="B11" s="280" t="s">
        <v>746</v>
      </c>
      <c r="C11" s="522">
        <v>31518</v>
      </c>
      <c r="D11" s="280"/>
      <c r="E11" s="280"/>
      <c r="F11" s="280"/>
      <c r="G11" s="522">
        <v>31518</v>
      </c>
      <c r="H11" s="573">
        <v>220</v>
      </c>
      <c r="I11" s="632">
        <f>G11*H11*0.0001</f>
        <v>693.3960000000001</v>
      </c>
      <c r="J11" s="632">
        <v>693.396</v>
      </c>
      <c r="K11" s="280">
        <v>0</v>
      </c>
      <c r="L11" s="280">
        <v>0</v>
      </c>
      <c r="M11" s="280">
        <v>0</v>
      </c>
      <c r="N11" s="280">
        <v>0</v>
      </c>
      <c r="O11" s="280">
        <v>0</v>
      </c>
      <c r="P11" s="280">
        <v>0</v>
      </c>
      <c r="Q11" s="280">
        <v>0</v>
      </c>
      <c r="R11" s="280">
        <v>0</v>
      </c>
      <c r="S11" s="280">
        <v>2491</v>
      </c>
      <c r="T11" s="353">
        <v>17.27</v>
      </c>
      <c r="U11" s="12"/>
      <c r="V11" s="656"/>
      <c r="W11" s="657"/>
      <c r="X11" s="657"/>
      <c r="Y11" s="527"/>
      <c r="Z11" s="660"/>
      <c r="AA11" s="659"/>
    </row>
    <row r="12" spans="1:27" ht="12">
      <c r="A12" s="279">
        <v>2</v>
      </c>
      <c r="B12" s="280" t="s">
        <v>747</v>
      </c>
      <c r="C12" s="522">
        <v>4567</v>
      </c>
      <c r="D12" s="280"/>
      <c r="E12" s="280"/>
      <c r="F12" s="280"/>
      <c r="G12" s="522">
        <v>4567</v>
      </c>
      <c r="H12" s="573">
        <v>220</v>
      </c>
      <c r="I12" s="632">
        <f aca="true" t="shared" si="0" ref="I12:I21">G12*H12*0.0001</f>
        <v>100.474</v>
      </c>
      <c r="J12" s="632">
        <v>100.474</v>
      </c>
      <c r="K12" s="280">
        <v>0</v>
      </c>
      <c r="L12" s="280">
        <v>0</v>
      </c>
      <c r="M12" s="280">
        <v>0</v>
      </c>
      <c r="N12" s="280">
        <v>0</v>
      </c>
      <c r="O12" s="280">
        <v>0</v>
      </c>
      <c r="P12" s="280">
        <v>0</v>
      </c>
      <c r="Q12" s="280">
        <v>0</v>
      </c>
      <c r="R12" s="280">
        <v>0</v>
      </c>
      <c r="S12" s="280">
        <v>2491</v>
      </c>
      <c r="T12" s="353">
        <v>2.5</v>
      </c>
      <c r="U12" s="12"/>
      <c r="V12" s="656"/>
      <c r="W12" s="657"/>
      <c r="X12" s="657"/>
      <c r="Y12" s="527"/>
      <c r="Z12" s="660"/>
      <c r="AA12" s="659"/>
    </row>
    <row r="13" spans="1:27" ht="12">
      <c r="A13" s="279">
        <v>3</v>
      </c>
      <c r="B13" s="280" t="s">
        <v>748</v>
      </c>
      <c r="C13" s="522">
        <v>5747</v>
      </c>
      <c r="D13" s="280"/>
      <c r="E13" s="280"/>
      <c r="F13" s="280"/>
      <c r="G13" s="522">
        <v>5747</v>
      </c>
      <c r="H13" s="573">
        <v>220</v>
      </c>
      <c r="I13" s="632">
        <f t="shared" si="0"/>
        <v>126.43400000000001</v>
      </c>
      <c r="J13" s="632">
        <v>126.434</v>
      </c>
      <c r="K13" s="280">
        <v>0</v>
      </c>
      <c r="L13" s="280">
        <v>0</v>
      </c>
      <c r="M13" s="280">
        <v>0</v>
      </c>
      <c r="N13" s="280">
        <v>0</v>
      </c>
      <c r="O13" s="280">
        <v>0</v>
      </c>
      <c r="P13" s="280">
        <v>0</v>
      </c>
      <c r="Q13" s="280">
        <v>0</v>
      </c>
      <c r="R13" s="280">
        <v>0</v>
      </c>
      <c r="S13" s="280">
        <v>2491</v>
      </c>
      <c r="T13" s="353">
        <v>3.15</v>
      </c>
      <c r="U13" s="12"/>
      <c r="V13" s="656"/>
      <c r="W13" s="657"/>
      <c r="X13" s="657"/>
      <c r="Y13" s="527"/>
      <c r="Z13" s="660"/>
      <c r="AA13" s="659"/>
    </row>
    <row r="14" spans="1:27" ht="12">
      <c r="A14" s="279">
        <v>4</v>
      </c>
      <c r="B14" s="280" t="s">
        <v>749</v>
      </c>
      <c r="C14" s="522">
        <v>3080</v>
      </c>
      <c r="D14" s="280"/>
      <c r="E14" s="280"/>
      <c r="F14" s="280"/>
      <c r="G14" s="522">
        <v>3080</v>
      </c>
      <c r="H14" s="573">
        <v>220</v>
      </c>
      <c r="I14" s="632">
        <f t="shared" si="0"/>
        <v>67.76</v>
      </c>
      <c r="J14" s="632">
        <v>67.76</v>
      </c>
      <c r="K14" s="280">
        <v>0</v>
      </c>
      <c r="L14" s="280">
        <v>0</v>
      </c>
      <c r="M14" s="280">
        <v>0</v>
      </c>
      <c r="N14" s="280">
        <v>0</v>
      </c>
      <c r="O14" s="280">
        <v>0</v>
      </c>
      <c r="P14" s="280">
        <v>0</v>
      </c>
      <c r="Q14" s="280">
        <v>0</v>
      </c>
      <c r="R14" s="280">
        <v>0</v>
      </c>
      <c r="S14" s="280">
        <v>2491</v>
      </c>
      <c r="T14" s="353">
        <v>1.69</v>
      </c>
      <c r="U14" s="12"/>
      <c r="V14" s="656"/>
      <c r="W14" s="657"/>
      <c r="X14" s="657"/>
      <c r="Y14" s="527"/>
      <c r="Z14" s="660"/>
      <c r="AA14" s="659"/>
    </row>
    <row r="15" spans="1:27" ht="12">
      <c r="A15" s="279">
        <v>5</v>
      </c>
      <c r="B15" s="280" t="s">
        <v>750</v>
      </c>
      <c r="C15" s="522">
        <v>7542</v>
      </c>
      <c r="D15" s="280"/>
      <c r="E15" s="280"/>
      <c r="F15" s="280"/>
      <c r="G15" s="522">
        <v>7542</v>
      </c>
      <c r="H15" s="573">
        <v>220</v>
      </c>
      <c r="I15" s="632">
        <f t="shared" si="0"/>
        <v>165.924</v>
      </c>
      <c r="J15" s="632">
        <v>165.924</v>
      </c>
      <c r="K15" s="280">
        <v>0</v>
      </c>
      <c r="L15" s="280">
        <v>0</v>
      </c>
      <c r="M15" s="280">
        <v>0</v>
      </c>
      <c r="N15" s="280">
        <v>0</v>
      </c>
      <c r="O15" s="280">
        <v>0</v>
      </c>
      <c r="P15" s="280">
        <v>0</v>
      </c>
      <c r="Q15" s="280">
        <v>0</v>
      </c>
      <c r="R15" s="280">
        <v>0</v>
      </c>
      <c r="S15" s="280">
        <v>2491</v>
      </c>
      <c r="T15" s="353">
        <v>4.13</v>
      </c>
      <c r="U15" s="12"/>
      <c r="V15" s="656"/>
      <c r="W15" s="657"/>
      <c r="X15" s="657"/>
      <c r="Y15" s="527"/>
      <c r="Z15" s="660"/>
      <c r="AA15" s="659"/>
    </row>
    <row r="16" spans="1:27" ht="12">
      <c r="A16" s="279">
        <v>6</v>
      </c>
      <c r="B16" s="280" t="s">
        <v>751</v>
      </c>
      <c r="C16" s="522">
        <v>20620</v>
      </c>
      <c r="D16" s="280"/>
      <c r="E16" s="280"/>
      <c r="F16" s="280"/>
      <c r="G16" s="522">
        <v>20620</v>
      </c>
      <c r="H16" s="573">
        <v>220</v>
      </c>
      <c r="I16" s="632">
        <f t="shared" si="0"/>
        <v>453.64000000000004</v>
      </c>
      <c r="J16" s="632">
        <v>453.64</v>
      </c>
      <c r="K16" s="280">
        <v>0</v>
      </c>
      <c r="L16" s="280">
        <v>0</v>
      </c>
      <c r="M16" s="280">
        <v>0</v>
      </c>
      <c r="N16" s="280">
        <v>0</v>
      </c>
      <c r="O16" s="280">
        <v>0</v>
      </c>
      <c r="P16" s="280">
        <v>0</v>
      </c>
      <c r="Q16" s="280">
        <v>0</v>
      </c>
      <c r="R16" s="280">
        <v>0</v>
      </c>
      <c r="S16" s="280">
        <v>2491</v>
      </c>
      <c r="T16" s="353">
        <v>11.3</v>
      </c>
      <c r="U16" s="12"/>
      <c r="V16" s="656"/>
      <c r="W16" s="657"/>
      <c r="X16" s="657"/>
      <c r="Y16" s="527"/>
      <c r="Z16" s="660"/>
      <c r="AA16" s="659"/>
    </row>
    <row r="17" spans="1:27" ht="12">
      <c r="A17" s="279">
        <v>7</v>
      </c>
      <c r="B17" s="280" t="s">
        <v>752</v>
      </c>
      <c r="C17" s="522">
        <v>6899</v>
      </c>
      <c r="D17" s="280"/>
      <c r="E17" s="280"/>
      <c r="F17" s="280"/>
      <c r="G17" s="522">
        <v>6899</v>
      </c>
      <c r="H17" s="573">
        <v>220</v>
      </c>
      <c r="I17" s="632">
        <f t="shared" si="0"/>
        <v>151.77800000000002</v>
      </c>
      <c r="J17" s="632">
        <v>151.778</v>
      </c>
      <c r="K17" s="280">
        <v>0</v>
      </c>
      <c r="L17" s="280">
        <v>0</v>
      </c>
      <c r="M17" s="280">
        <v>0</v>
      </c>
      <c r="N17" s="280">
        <v>0</v>
      </c>
      <c r="O17" s="280">
        <v>0</v>
      </c>
      <c r="P17" s="280">
        <v>0</v>
      </c>
      <c r="Q17" s="280">
        <v>0</v>
      </c>
      <c r="R17" s="280">
        <v>0</v>
      </c>
      <c r="S17" s="280">
        <v>2491</v>
      </c>
      <c r="T17" s="353">
        <v>3.78</v>
      </c>
      <c r="U17" s="12"/>
      <c r="V17" s="656"/>
      <c r="W17" s="657"/>
      <c r="X17" s="657"/>
      <c r="Y17" s="527"/>
      <c r="Z17" s="660"/>
      <c r="AA17" s="659"/>
    </row>
    <row r="18" spans="1:27" ht="12">
      <c r="A18" s="279">
        <v>8</v>
      </c>
      <c r="B18" s="280" t="s">
        <v>753</v>
      </c>
      <c r="C18" s="522">
        <v>8970</v>
      </c>
      <c r="D18" s="280"/>
      <c r="E18" s="280"/>
      <c r="F18" s="280"/>
      <c r="G18" s="522">
        <v>8970</v>
      </c>
      <c r="H18" s="573">
        <v>220</v>
      </c>
      <c r="I18" s="632">
        <f t="shared" si="0"/>
        <v>197.34</v>
      </c>
      <c r="J18" s="632">
        <v>197.34</v>
      </c>
      <c r="K18" s="280">
        <v>0</v>
      </c>
      <c r="L18" s="280">
        <v>0</v>
      </c>
      <c r="M18" s="280">
        <v>0</v>
      </c>
      <c r="N18" s="280">
        <v>0</v>
      </c>
      <c r="O18" s="280">
        <v>0</v>
      </c>
      <c r="P18" s="280">
        <v>0</v>
      </c>
      <c r="Q18" s="280">
        <v>0</v>
      </c>
      <c r="R18" s="280">
        <v>0</v>
      </c>
      <c r="S18" s="280">
        <v>2491</v>
      </c>
      <c r="T18" s="353">
        <v>4.92</v>
      </c>
      <c r="U18" s="12"/>
      <c r="V18" s="656"/>
      <c r="W18" s="657"/>
      <c r="X18" s="657"/>
      <c r="Y18" s="527"/>
      <c r="Z18" s="660"/>
      <c r="AA18" s="659"/>
    </row>
    <row r="19" spans="1:27" ht="12">
      <c r="A19" s="279">
        <v>9</v>
      </c>
      <c r="B19" s="280" t="s">
        <v>754</v>
      </c>
      <c r="C19" s="522">
        <v>14563</v>
      </c>
      <c r="D19" s="280"/>
      <c r="E19" s="280"/>
      <c r="F19" s="280"/>
      <c r="G19" s="522">
        <v>14563</v>
      </c>
      <c r="H19" s="573">
        <v>220</v>
      </c>
      <c r="I19" s="632">
        <f t="shared" si="0"/>
        <v>320.386</v>
      </c>
      <c r="J19" s="632">
        <v>320.386</v>
      </c>
      <c r="K19" s="280">
        <v>0</v>
      </c>
      <c r="L19" s="280">
        <v>0</v>
      </c>
      <c r="M19" s="280">
        <v>0</v>
      </c>
      <c r="N19" s="280">
        <v>0</v>
      </c>
      <c r="O19" s="280">
        <v>0</v>
      </c>
      <c r="P19" s="280">
        <v>0</v>
      </c>
      <c r="Q19" s="280">
        <v>0</v>
      </c>
      <c r="R19" s="280">
        <v>0</v>
      </c>
      <c r="S19" s="280">
        <v>2491</v>
      </c>
      <c r="T19" s="353">
        <v>7.98</v>
      </c>
      <c r="U19" s="12"/>
      <c r="V19" s="656"/>
      <c r="W19" s="657"/>
      <c r="X19" s="657"/>
      <c r="Y19" s="527"/>
      <c r="Z19" s="660"/>
      <c r="AA19" s="659"/>
    </row>
    <row r="20" spans="1:27" ht="12">
      <c r="A20" s="279">
        <v>10</v>
      </c>
      <c r="B20" s="280" t="s">
        <v>755</v>
      </c>
      <c r="C20" s="522">
        <v>4416</v>
      </c>
      <c r="D20" s="280"/>
      <c r="E20" s="280"/>
      <c r="F20" s="280"/>
      <c r="G20" s="522">
        <v>4416</v>
      </c>
      <c r="H20" s="573">
        <v>220</v>
      </c>
      <c r="I20" s="632">
        <f t="shared" si="0"/>
        <v>97.152</v>
      </c>
      <c r="J20" s="632">
        <v>97.152</v>
      </c>
      <c r="K20" s="280">
        <v>0</v>
      </c>
      <c r="L20" s="280">
        <v>0</v>
      </c>
      <c r="M20" s="280">
        <v>0</v>
      </c>
      <c r="N20" s="280">
        <v>0</v>
      </c>
      <c r="O20" s="280">
        <v>0</v>
      </c>
      <c r="P20" s="280">
        <v>0</v>
      </c>
      <c r="Q20" s="280">
        <v>0</v>
      </c>
      <c r="R20" s="280">
        <v>0</v>
      </c>
      <c r="S20" s="280">
        <v>2491</v>
      </c>
      <c r="T20" s="353">
        <v>2.42</v>
      </c>
      <c r="U20" s="12"/>
      <c r="V20" s="656"/>
      <c r="W20" s="657"/>
      <c r="X20" s="657"/>
      <c r="Y20" s="527"/>
      <c r="Z20" s="660"/>
      <c r="AA20" s="659"/>
    </row>
    <row r="21" spans="1:27" ht="12">
      <c r="A21" s="279">
        <v>11</v>
      </c>
      <c r="B21" s="280" t="s">
        <v>756</v>
      </c>
      <c r="C21" s="522">
        <v>8051</v>
      </c>
      <c r="D21" s="280"/>
      <c r="E21" s="280"/>
      <c r="F21" s="280"/>
      <c r="G21" s="522">
        <v>8051</v>
      </c>
      <c r="H21" s="573">
        <v>220</v>
      </c>
      <c r="I21" s="632">
        <f t="shared" si="0"/>
        <v>177.122</v>
      </c>
      <c r="J21" s="632">
        <v>177.122</v>
      </c>
      <c r="K21" s="280">
        <v>0</v>
      </c>
      <c r="L21" s="280">
        <v>0</v>
      </c>
      <c r="M21" s="280">
        <v>0</v>
      </c>
      <c r="N21" s="280">
        <v>0</v>
      </c>
      <c r="O21" s="280">
        <v>0</v>
      </c>
      <c r="P21" s="280">
        <v>0</v>
      </c>
      <c r="Q21" s="280">
        <v>0</v>
      </c>
      <c r="R21" s="280">
        <v>0</v>
      </c>
      <c r="S21" s="280">
        <v>2491</v>
      </c>
      <c r="T21" s="353">
        <v>4.41</v>
      </c>
      <c r="U21" s="12"/>
      <c r="V21" s="656"/>
      <c r="W21" s="657"/>
      <c r="X21" s="657"/>
      <c r="Y21" s="527"/>
      <c r="Z21" s="660"/>
      <c r="AA21" s="659"/>
    </row>
    <row r="22" spans="1:27" ht="14.25">
      <c r="A22" s="342" t="s">
        <v>15</v>
      </c>
      <c r="B22" s="354"/>
      <c r="C22" s="29">
        <f>SUM(C11:C21)</f>
        <v>115973</v>
      </c>
      <c r="D22" s="354"/>
      <c r="E22" s="354"/>
      <c r="F22" s="354"/>
      <c r="G22" s="29">
        <f>SUM(G11:G21)</f>
        <v>115973</v>
      </c>
      <c r="H22" s="573">
        <v>220</v>
      </c>
      <c r="I22" s="633">
        <f>SUM(I11:I21)</f>
        <v>2551.406</v>
      </c>
      <c r="J22" s="633">
        <f>SUM(J11:J21)</f>
        <v>2551.406</v>
      </c>
      <c r="K22" s="354">
        <v>0</v>
      </c>
      <c r="L22" s="354">
        <v>0</v>
      </c>
      <c r="M22" s="354">
        <v>0</v>
      </c>
      <c r="N22" s="354">
        <v>0</v>
      </c>
      <c r="O22" s="354">
        <v>0</v>
      </c>
      <c r="P22" s="354">
        <v>0</v>
      </c>
      <c r="Q22" s="354">
        <v>0</v>
      </c>
      <c r="R22" s="354">
        <v>0</v>
      </c>
      <c r="S22" s="354">
        <v>2491</v>
      </c>
      <c r="T22" s="356">
        <f>SUM(T11:T21)</f>
        <v>63.55</v>
      </c>
      <c r="U22" s="645"/>
      <c r="V22" s="656"/>
      <c r="W22" s="657"/>
      <c r="X22" s="657"/>
      <c r="Y22" s="30"/>
      <c r="Z22" s="656"/>
      <c r="AA22" s="659"/>
    </row>
    <row r="23" spans="1:27" ht="12">
      <c r="A23" s="281"/>
      <c r="B23" s="281"/>
      <c r="C23" s="281"/>
      <c r="D23" s="281"/>
      <c r="E23" s="281"/>
      <c r="F23" s="281"/>
      <c r="G23" s="281"/>
      <c r="H23" s="281"/>
      <c r="I23" s="275"/>
      <c r="J23" s="275"/>
      <c r="K23" s="275"/>
      <c r="L23" s="275"/>
      <c r="M23" s="275"/>
      <c r="N23" s="275"/>
      <c r="O23" s="275"/>
      <c r="P23" s="275"/>
      <c r="Q23" s="275"/>
      <c r="R23" s="275"/>
      <c r="S23" s="275"/>
      <c r="T23" s="275"/>
      <c r="U23" s="281"/>
      <c r="V23" s="656"/>
      <c r="W23" s="656"/>
      <c r="X23" s="656"/>
      <c r="Y23" s="656"/>
      <c r="Z23" s="656"/>
      <c r="AA23" s="656"/>
    </row>
    <row r="24" spans="1:27" ht="12.75">
      <c r="A24" s="282" t="s">
        <v>7</v>
      </c>
      <c r="B24" s="283"/>
      <c r="C24" s="283"/>
      <c r="D24" s="281"/>
      <c r="E24" s="281"/>
      <c r="F24" s="281"/>
      <c r="G24" s="281"/>
      <c r="H24" s="281"/>
      <c r="I24" s="275"/>
      <c r="J24" s="275"/>
      <c r="K24" s="275"/>
      <c r="L24" s="275"/>
      <c r="M24" s="275"/>
      <c r="N24" s="275"/>
      <c r="O24" s="275"/>
      <c r="P24" s="275"/>
      <c r="Q24" s="275"/>
      <c r="R24" s="275"/>
      <c r="S24" s="275"/>
      <c r="T24" s="275"/>
      <c r="U24" s="281"/>
      <c r="V24" s="656"/>
      <c r="W24" s="656"/>
      <c r="X24" s="656"/>
      <c r="Y24" s="656"/>
      <c r="Z24" s="656"/>
      <c r="AA24" s="656"/>
    </row>
    <row r="25" spans="1:27" ht="12.75">
      <c r="A25" s="284" t="s">
        <v>8</v>
      </c>
      <c r="B25" s="284"/>
      <c r="C25" s="284"/>
      <c r="I25" s="275"/>
      <c r="J25" s="275"/>
      <c r="K25" s="275"/>
      <c r="L25" s="275"/>
      <c r="M25" s="275"/>
      <c r="N25" s="275"/>
      <c r="O25" s="275"/>
      <c r="P25" s="275"/>
      <c r="Q25" s="275"/>
      <c r="R25" s="275"/>
      <c r="S25" s="275"/>
      <c r="T25" s="275"/>
      <c r="U25" s="281"/>
      <c r="V25" s="656"/>
      <c r="W25" s="656"/>
      <c r="X25" s="656"/>
      <c r="Y25" s="656"/>
      <c r="Z25" s="656"/>
      <c r="AA25" s="656"/>
    </row>
    <row r="26" spans="1:27" ht="12.75">
      <c r="A26" s="284" t="s">
        <v>9</v>
      </c>
      <c r="B26" s="284"/>
      <c r="C26" s="284"/>
      <c r="I26" s="275"/>
      <c r="J26" s="275"/>
      <c r="K26" s="275"/>
      <c r="L26" s="275"/>
      <c r="M26" s="275"/>
      <c r="N26" s="275"/>
      <c r="O26" s="275"/>
      <c r="P26" s="275"/>
      <c r="Q26" s="275"/>
      <c r="R26" s="275"/>
      <c r="S26" s="275"/>
      <c r="T26" s="275"/>
      <c r="U26" s="281"/>
      <c r="V26" s="656"/>
      <c r="W26" s="656"/>
      <c r="X26" s="656"/>
      <c r="Y26" s="656"/>
      <c r="Z26" s="656"/>
      <c r="AA26" s="656"/>
    </row>
    <row r="27" spans="1:27" ht="12.75">
      <c r="A27" s="284"/>
      <c r="B27" s="284"/>
      <c r="C27" s="284"/>
      <c r="I27" s="275"/>
      <c r="J27" s="275"/>
      <c r="K27" s="275"/>
      <c r="L27" s="275"/>
      <c r="M27" s="275"/>
      <c r="N27" s="275"/>
      <c r="O27" s="275"/>
      <c r="P27" s="275"/>
      <c r="Q27" s="275"/>
      <c r="R27" s="275"/>
      <c r="S27" s="275"/>
      <c r="T27" s="275"/>
      <c r="U27" s="281"/>
      <c r="V27" s="656"/>
      <c r="W27" s="656"/>
      <c r="X27" s="656"/>
      <c r="Y27" s="656"/>
      <c r="Z27" s="656"/>
      <c r="AA27" s="656"/>
    </row>
    <row r="28" spans="1:20" ht="12.75">
      <c r="A28" s="284"/>
      <c r="B28" s="284"/>
      <c r="C28" s="284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</row>
    <row r="29" spans="1:20" ht="16.5" customHeight="1">
      <c r="A29" s="284" t="s">
        <v>11</v>
      </c>
      <c r="H29" s="284"/>
      <c r="I29" s="275"/>
      <c r="J29" s="284"/>
      <c r="K29" s="284"/>
      <c r="L29" s="284"/>
      <c r="M29" s="284"/>
      <c r="N29" s="284"/>
      <c r="O29" s="284"/>
      <c r="P29" s="284"/>
      <c r="Q29" s="284"/>
      <c r="R29" s="370"/>
      <c r="S29" s="370"/>
      <c r="T29" s="284"/>
    </row>
    <row r="30" spans="9:20" ht="12.75" customHeight="1">
      <c r="I30" s="284"/>
      <c r="J30" s="370"/>
      <c r="K30" s="370"/>
      <c r="L30" s="370"/>
      <c r="M30" s="370"/>
      <c r="N30" s="370"/>
      <c r="O30" s="757" t="s">
        <v>758</v>
      </c>
      <c r="P30" s="757"/>
      <c r="Q30" s="757"/>
      <c r="R30" s="757"/>
      <c r="S30" s="757"/>
      <c r="T30" s="757"/>
    </row>
    <row r="31" spans="9:20" ht="12.75" customHeight="1">
      <c r="I31" s="370"/>
      <c r="J31" s="370"/>
      <c r="K31" s="370"/>
      <c r="L31" s="370"/>
      <c r="M31" s="370"/>
      <c r="N31" s="370"/>
      <c r="O31" s="757" t="s">
        <v>759</v>
      </c>
      <c r="P31" s="757"/>
      <c r="Q31" s="757"/>
      <c r="R31" s="757"/>
      <c r="S31" s="757"/>
      <c r="T31" s="757"/>
    </row>
    <row r="32" spans="1:20" ht="12.75">
      <c r="A32" s="284"/>
      <c r="B32" s="284"/>
      <c r="I32" s="275"/>
      <c r="J32" s="284"/>
      <c r="K32" s="284"/>
      <c r="L32" s="284"/>
      <c r="M32" s="284"/>
      <c r="N32" s="284"/>
      <c r="O32" s="284"/>
      <c r="P32" s="284"/>
      <c r="Q32" s="284"/>
      <c r="R32" s="284"/>
      <c r="S32" s="284"/>
      <c r="T32" s="284"/>
    </row>
    <row r="34" spans="1:20" ht="12">
      <c r="A34" s="979"/>
      <c r="B34" s="979"/>
      <c r="C34" s="979"/>
      <c r="D34" s="979"/>
      <c r="E34" s="979"/>
      <c r="F34" s="979"/>
      <c r="G34" s="979"/>
      <c r="H34" s="979"/>
      <c r="I34" s="979"/>
      <c r="J34" s="979"/>
      <c r="K34" s="979"/>
      <c r="L34" s="979"/>
      <c r="M34" s="979"/>
      <c r="N34" s="979"/>
      <c r="O34" s="979"/>
      <c r="P34" s="979"/>
      <c r="Q34" s="979"/>
      <c r="R34" s="979"/>
      <c r="S34" s="979"/>
      <c r="T34" s="979"/>
    </row>
  </sheetData>
  <sheetProtection/>
  <mergeCells count="18">
    <mergeCell ref="O30:T30"/>
    <mergeCell ref="O31:T31"/>
    <mergeCell ref="A34:T34"/>
    <mergeCell ref="L7:T7"/>
    <mergeCell ref="A8:A9"/>
    <mergeCell ref="B8:B9"/>
    <mergeCell ref="C8:G8"/>
    <mergeCell ref="A7:B7"/>
    <mergeCell ref="H8:H9"/>
    <mergeCell ref="I8:L8"/>
    <mergeCell ref="M8:R8"/>
    <mergeCell ref="S8:T8"/>
    <mergeCell ref="A4:T5"/>
    <mergeCell ref="A2:T2"/>
    <mergeCell ref="A3:T3"/>
    <mergeCell ref="G1:I1"/>
    <mergeCell ref="A6:T6"/>
    <mergeCell ref="Q1:T1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70" r:id="rId1"/>
</worksheet>
</file>

<file path=xl/worksheets/sheet5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6"/>
  <sheetViews>
    <sheetView view="pageBreakPreview" zoomScale="80" zoomScaleNormal="70" zoomScaleSheetLayoutView="80" zoomScalePageLayoutView="0" workbookViewId="0" topLeftCell="A1">
      <selection activeCell="C38" sqref="C38"/>
    </sheetView>
  </sheetViews>
  <sheetFormatPr defaultColWidth="9.140625" defaultRowHeight="12.75"/>
  <cols>
    <col min="1" max="1" width="5.57421875" style="275" customWidth="1"/>
    <col min="2" max="2" width="12.28125" style="275" customWidth="1"/>
    <col min="3" max="3" width="10.28125" style="275" customWidth="1"/>
    <col min="4" max="4" width="8.421875" style="275" customWidth="1"/>
    <col min="5" max="6" width="9.8515625" style="275" customWidth="1"/>
    <col min="7" max="7" width="10.8515625" style="275" customWidth="1"/>
    <col min="8" max="8" width="12.8515625" style="275" customWidth="1"/>
    <col min="9" max="9" width="10.28125" style="263" customWidth="1"/>
    <col min="10" max="10" width="9.421875" style="263" customWidth="1"/>
    <col min="11" max="11" width="8.00390625" style="263" customWidth="1"/>
    <col min="12" max="14" width="8.140625" style="263" customWidth="1"/>
    <col min="15" max="15" width="8.421875" style="263" customWidth="1"/>
    <col min="16" max="18" width="8.140625" style="263" customWidth="1"/>
    <col min="19" max="19" width="10.421875" style="263" customWidth="1"/>
    <col min="20" max="20" width="12.57421875" style="263" customWidth="1"/>
    <col min="21" max="16384" width="9.140625" style="263" customWidth="1"/>
  </cols>
  <sheetData>
    <row r="1" spans="7:20" ht="12.75" customHeight="1">
      <c r="G1" s="976"/>
      <c r="H1" s="976"/>
      <c r="I1" s="976"/>
      <c r="J1" s="275"/>
      <c r="K1" s="275"/>
      <c r="L1" s="275"/>
      <c r="M1" s="275"/>
      <c r="N1" s="275"/>
      <c r="O1" s="275"/>
      <c r="P1" s="275"/>
      <c r="Q1" s="275"/>
      <c r="R1" s="275"/>
      <c r="S1" s="978" t="s">
        <v>527</v>
      </c>
      <c r="T1" s="978"/>
    </row>
    <row r="2" spans="1:20" ht="15">
      <c r="A2" s="974" t="s">
        <v>0</v>
      </c>
      <c r="B2" s="974"/>
      <c r="C2" s="974"/>
      <c r="D2" s="974"/>
      <c r="E2" s="974"/>
      <c r="F2" s="974"/>
      <c r="G2" s="974"/>
      <c r="H2" s="974"/>
      <c r="I2" s="974"/>
      <c r="J2" s="974"/>
      <c r="K2" s="974"/>
      <c r="L2" s="974"/>
      <c r="M2" s="974"/>
      <c r="N2" s="974"/>
      <c r="O2" s="974"/>
      <c r="P2" s="974"/>
      <c r="Q2" s="974"/>
      <c r="R2" s="974"/>
      <c r="S2" s="974"/>
      <c r="T2" s="974"/>
    </row>
    <row r="3" spans="1:20" ht="18">
      <c r="A3" s="975" t="s">
        <v>790</v>
      </c>
      <c r="B3" s="975"/>
      <c r="C3" s="975"/>
      <c r="D3" s="975"/>
      <c r="E3" s="975"/>
      <c r="F3" s="975"/>
      <c r="G3" s="975"/>
      <c r="H3" s="975"/>
      <c r="I3" s="975"/>
      <c r="J3" s="975"/>
      <c r="K3" s="975"/>
      <c r="L3" s="975"/>
      <c r="M3" s="975"/>
      <c r="N3" s="975"/>
      <c r="O3" s="975"/>
      <c r="P3" s="975"/>
      <c r="Q3" s="975"/>
      <c r="R3" s="975"/>
      <c r="S3" s="975"/>
      <c r="T3" s="975"/>
    </row>
    <row r="4" spans="1:20" ht="12.75" customHeight="1">
      <c r="A4" s="973" t="s">
        <v>683</v>
      </c>
      <c r="B4" s="973"/>
      <c r="C4" s="973"/>
      <c r="D4" s="973"/>
      <c r="E4" s="973"/>
      <c r="F4" s="973"/>
      <c r="G4" s="973"/>
      <c r="H4" s="973"/>
      <c r="I4" s="973"/>
      <c r="J4" s="973"/>
      <c r="K4" s="973"/>
      <c r="L4" s="973"/>
      <c r="M4" s="973"/>
      <c r="N4" s="973"/>
      <c r="O4" s="973"/>
      <c r="P4" s="973"/>
      <c r="Q4" s="973"/>
      <c r="R4" s="973"/>
      <c r="S4" s="973"/>
      <c r="T4" s="973"/>
    </row>
    <row r="5" spans="1:20" s="264" customFormat="1" ht="7.5" customHeight="1">
      <c r="A5" s="973"/>
      <c r="B5" s="973"/>
      <c r="C5" s="973"/>
      <c r="D5" s="973"/>
      <c r="E5" s="973"/>
      <c r="F5" s="973"/>
      <c r="G5" s="973"/>
      <c r="H5" s="973"/>
      <c r="I5" s="973"/>
      <c r="J5" s="973"/>
      <c r="K5" s="973"/>
      <c r="L5" s="973"/>
      <c r="M5" s="973"/>
      <c r="N5" s="973"/>
      <c r="O5" s="973"/>
      <c r="P5" s="973"/>
      <c r="Q5" s="973"/>
      <c r="R5" s="973"/>
      <c r="S5" s="973"/>
      <c r="T5" s="973"/>
    </row>
    <row r="6" spans="1:20" ht="12">
      <c r="A6" s="977"/>
      <c r="B6" s="977"/>
      <c r="C6" s="977"/>
      <c r="D6" s="977"/>
      <c r="E6" s="977"/>
      <c r="F6" s="977"/>
      <c r="G6" s="977"/>
      <c r="H6" s="977"/>
      <c r="I6" s="977"/>
      <c r="J6" s="977"/>
      <c r="K6" s="977"/>
      <c r="L6" s="977"/>
      <c r="M6" s="977"/>
      <c r="N6" s="977"/>
      <c r="O6" s="977"/>
      <c r="P6" s="977"/>
      <c r="Q6" s="977"/>
      <c r="R6" s="977"/>
      <c r="S6" s="977"/>
      <c r="T6" s="977"/>
    </row>
    <row r="7" spans="1:20" ht="12.75">
      <c r="A7" s="984" t="s">
        <v>780</v>
      </c>
      <c r="B7" s="984"/>
      <c r="H7" s="309"/>
      <c r="I7" s="275"/>
      <c r="J7" s="275"/>
      <c r="K7" s="275"/>
      <c r="L7" s="980"/>
      <c r="M7" s="980"/>
      <c r="N7" s="980"/>
      <c r="O7" s="980"/>
      <c r="P7" s="980"/>
      <c r="Q7" s="980"/>
      <c r="R7" s="980"/>
      <c r="S7" s="980"/>
      <c r="T7" s="980"/>
    </row>
    <row r="8" spans="1:20" ht="52.5" customHeight="1">
      <c r="A8" s="923" t="s">
        <v>2</v>
      </c>
      <c r="B8" s="923" t="s">
        <v>3</v>
      </c>
      <c r="C8" s="981" t="s">
        <v>479</v>
      </c>
      <c r="D8" s="982"/>
      <c r="E8" s="982"/>
      <c r="F8" s="982"/>
      <c r="G8" s="983"/>
      <c r="H8" s="985" t="s">
        <v>80</v>
      </c>
      <c r="I8" s="981" t="s">
        <v>81</v>
      </c>
      <c r="J8" s="982"/>
      <c r="K8" s="982"/>
      <c r="L8" s="983"/>
      <c r="M8" s="923" t="s">
        <v>644</v>
      </c>
      <c r="N8" s="923"/>
      <c r="O8" s="923"/>
      <c r="P8" s="923"/>
      <c r="Q8" s="923"/>
      <c r="R8" s="923"/>
      <c r="S8" s="972" t="s">
        <v>719</v>
      </c>
      <c r="T8" s="972"/>
    </row>
    <row r="9" spans="1:20" ht="44.25" customHeight="1">
      <c r="A9" s="923"/>
      <c r="B9" s="923"/>
      <c r="C9" s="310" t="s">
        <v>5</v>
      </c>
      <c r="D9" s="310" t="s">
        <v>6</v>
      </c>
      <c r="E9" s="310" t="s">
        <v>349</v>
      </c>
      <c r="F9" s="311" t="s">
        <v>95</v>
      </c>
      <c r="G9" s="311" t="s">
        <v>220</v>
      </c>
      <c r="H9" s="986"/>
      <c r="I9" s="328" t="s">
        <v>85</v>
      </c>
      <c r="J9" s="328" t="s">
        <v>17</v>
      </c>
      <c r="K9" s="328" t="s">
        <v>38</v>
      </c>
      <c r="L9" s="328" t="s">
        <v>679</v>
      </c>
      <c r="M9" s="335" t="s">
        <v>15</v>
      </c>
      <c r="N9" s="335" t="s">
        <v>645</v>
      </c>
      <c r="O9" s="335" t="s">
        <v>646</v>
      </c>
      <c r="P9" s="335" t="s">
        <v>647</v>
      </c>
      <c r="Q9" s="335" t="s">
        <v>648</v>
      </c>
      <c r="R9" s="335" t="s">
        <v>649</v>
      </c>
      <c r="S9" s="347" t="s">
        <v>727</v>
      </c>
      <c r="T9" s="347" t="s">
        <v>725</v>
      </c>
    </row>
    <row r="10" spans="1:20" s="343" customFormat="1" ht="12.75">
      <c r="A10" s="341">
        <v>1</v>
      </c>
      <c r="B10" s="341">
        <v>2</v>
      </c>
      <c r="C10" s="341">
        <v>3</v>
      </c>
      <c r="D10" s="341">
        <v>4</v>
      </c>
      <c r="E10" s="341">
        <v>5</v>
      </c>
      <c r="F10" s="341">
        <v>6</v>
      </c>
      <c r="G10" s="341">
        <v>7</v>
      </c>
      <c r="H10" s="341">
        <v>8</v>
      </c>
      <c r="I10" s="341">
        <v>9</v>
      </c>
      <c r="J10" s="341">
        <v>10</v>
      </c>
      <c r="K10" s="341">
        <v>11</v>
      </c>
      <c r="L10" s="341">
        <v>12</v>
      </c>
      <c r="M10" s="341">
        <v>13</v>
      </c>
      <c r="N10" s="341">
        <v>14</v>
      </c>
      <c r="O10" s="341">
        <v>15</v>
      </c>
      <c r="P10" s="341">
        <v>16</v>
      </c>
      <c r="Q10" s="341">
        <v>17</v>
      </c>
      <c r="R10" s="341">
        <v>18</v>
      </c>
      <c r="S10" s="341">
        <v>19</v>
      </c>
      <c r="T10" s="341">
        <v>20</v>
      </c>
    </row>
    <row r="11" spans="1:27" ht="12">
      <c r="A11" s="279">
        <v>1</v>
      </c>
      <c r="B11" s="280" t="s">
        <v>746</v>
      </c>
      <c r="C11" s="280">
        <v>8546</v>
      </c>
      <c r="D11" s="280"/>
      <c r="E11" s="280"/>
      <c r="F11" s="280"/>
      <c r="G11" s="280">
        <v>8546</v>
      </c>
      <c r="H11" s="573">
        <v>220</v>
      </c>
      <c r="I11" s="632">
        <f>G11*H11*0.00015</f>
        <v>282.018</v>
      </c>
      <c r="J11" s="632">
        <v>282.018</v>
      </c>
      <c r="K11" s="280">
        <v>0</v>
      </c>
      <c r="L11" s="280">
        <v>0</v>
      </c>
      <c r="M11" s="280">
        <v>0</v>
      </c>
      <c r="N11" s="280">
        <v>0</v>
      </c>
      <c r="O11" s="280">
        <v>0</v>
      </c>
      <c r="P11" s="280">
        <v>0</v>
      </c>
      <c r="Q11" s="280">
        <v>0</v>
      </c>
      <c r="R11" s="280">
        <v>0</v>
      </c>
      <c r="S11" s="280">
        <v>2491</v>
      </c>
      <c r="T11" s="353">
        <v>7.03</v>
      </c>
      <c r="U11" s="12"/>
      <c r="V11" s="656"/>
      <c r="W11" s="657"/>
      <c r="X11" s="657"/>
      <c r="Y11" s="527"/>
      <c r="Z11" s="658"/>
      <c r="AA11" s="659"/>
    </row>
    <row r="12" spans="1:27" ht="12">
      <c r="A12" s="279">
        <v>2</v>
      </c>
      <c r="B12" s="280" t="s">
        <v>747</v>
      </c>
      <c r="C12" s="280">
        <v>1250</v>
      </c>
      <c r="D12" s="280"/>
      <c r="E12" s="280"/>
      <c r="F12" s="280"/>
      <c r="G12" s="280">
        <v>1250</v>
      </c>
      <c r="H12" s="573">
        <v>220</v>
      </c>
      <c r="I12" s="632">
        <f aca="true" t="shared" si="0" ref="I12:I21">G12*H12*0.00015</f>
        <v>41.24999999999999</v>
      </c>
      <c r="J12" s="632">
        <v>41.25</v>
      </c>
      <c r="K12" s="280">
        <v>0</v>
      </c>
      <c r="L12" s="280">
        <v>0</v>
      </c>
      <c r="M12" s="280">
        <v>0</v>
      </c>
      <c r="N12" s="280">
        <v>0</v>
      </c>
      <c r="O12" s="280">
        <v>0</v>
      </c>
      <c r="P12" s="280">
        <v>0</v>
      </c>
      <c r="Q12" s="280">
        <v>0</v>
      </c>
      <c r="R12" s="280">
        <v>0</v>
      </c>
      <c r="S12" s="280">
        <v>2491</v>
      </c>
      <c r="T12" s="353">
        <v>1.03</v>
      </c>
      <c r="U12" s="12"/>
      <c r="V12" s="656"/>
      <c r="W12" s="657"/>
      <c r="X12" s="657"/>
      <c r="Y12" s="527"/>
      <c r="Z12" s="658"/>
      <c r="AA12" s="659"/>
    </row>
    <row r="13" spans="1:27" ht="12">
      <c r="A13" s="279">
        <v>3</v>
      </c>
      <c r="B13" s="280" t="s">
        <v>748</v>
      </c>
      <c r="C13" s="280">
        <v>4040</v>
      </c>
      <c r="D13" s="280"/>
      <c r="E13" s="280"/>
      <c r="F13" s="280"/>
      <c r="G13" s="280">
        <v>4040</v>
      </c>
      <c r="H13" s="573">
        <v>220</v>
      </c>
      <c r="I13" s="632">
        <f t="shared" si="0"/>
        <v>133.32</v>
      </c>
      <c r="J13" s="632">
        <v>133.32</v>
      </c>
      <c r="K13" s="280">
        <v>0</v>
      </c>
      <c r="L13" s="280">
        <v>0</v>
      </c>
      <c r="M13" s="280">
        <v>0</v>
      </c>
      <c r="N13" s="280">
        <v>0</v>
      </c>
      <c r="O13" s="280">
        <v>0</v>
      </c>
      <c r="P13" s="280">
        <v>0</v>
      </c>
      <c r="Q13" s="280">
        <v>0</v>
      </c>
      <c r="R13" s="280">
        <v>0</v>
      </c>
      <c r="S13" s="280">
        <v>2491</v>
      </c>
      <c r="T13" s="353">
        <v>3.32</v>
      </c>
      <c r="U13" s="12"/>
      <c r="V13" s="656"/>
      <c r="W13" s="657"/>
      <c r="X13" s="657"/>
      <c r="Y13" s="527"/>
      <c r="Z13" s="658"/>
      <c r="AA13" s="659"/>
    </row>
    <row r="14" spans="1:27" ht="12">
      <c r="A14" s="279">
        <v>4</v>
      </c>
      <c r="B14" s="280" t="s">
        <v>749</v>
      </c>
      <c r="C14" s="280">
        <v>1144</v>
      </c>
      <c r="D14" s="280"/>
      <c r="E14" s="280"/>
      <c r="F14" s="280"/>
      <c r="G14" s="280">
        <v>1144</v>
      </c>
      <c r="H14" s="573">
        <v>220</v>
      </c>
      <c r="I14" s="632">
        <f t="shared" si="0"/>
        <v>37.751999999999995</v>
      </c>
      <c r="J14" s="632">
        <v>37.752</v>
      </c>
      <c r="K14" s="280">
        <v>0</v>
      </c>
      <c r="L14" s="280">
        <v>0</v>
      </c>
      <c r="M14" s="280">
        <v>0</v>
      </c>
      <c r="N14" s="280">
        <v>0</v>
      </c>
      <c r="O14" s="280">
        <v>0</v>
      </c>
      <c r="P14" s="280">
        <v>0</v>
      </c>
      <c r="Q14" s="280">
        <v>0</v>
      </c>
      <c r="R14" s="280">
        <v>0</v>
      </c>
      <c r="S14" s="280">
        <v>2491</v>
      </c>
      <c r="T14" s="353">
        <v>0.94</v>
      </c>
      <c r="U14" s="12"/>
      <c r="V14" s="656"/>
      <c r="W14" s="657"/>
      <c r="X14" s="657"/>
      <c r="Y14" s="527"/>
      <c r="Z14" s="658"/>
      <c r="AA14" s="659"/>
    </row>
    <row r="15" spans="1:27" ht="12">
      <c r="A15" s="279">
        <v>5</v>
      </c>
      <c r="B15" s="280" t="s">
        <v>750</v>
      </c>
      <c r="C15" s="280">
        <v>2930</v>
      </c>
      <c r="D15" s="280"/>
      <c r="E15" s="280"/>
      <c r="F15" s="280"/>
      <c r="G15" s="280">
        <v>2930</v>
      </c>
      <c r="H15" s="573">
        <v>220</v>
      </c>
      <c r="I15" s="632">
        <f t="shared" si="0"/>
        <v>96.69</v>
      </c>
      <c r="J15" s="632">
        <v>96.69</v>
      </c>
      <c r="K15" s="280">
        <v>0</v>
      </c>
      <c r="L15" s="280">
        <v>0</v>
      </c>
      <c r="M15" s="280">
        <v>0</v>
      </c>
      <c r="N15" s="280">
        <v>0</v>
      </c>
      <c r="O15" s="280">
        <v>0</v>
      </c>
      <c r="P15" s="280">
        <v>0</v>
      </c>
      <c r="Q15" s="280">
        <v>0</v>
      </c>
      <c r="R15" s="280">
        <v>0</v>
      </c>
      <c r="S15" s="280">
        <v>2491</v>
      </c>
      <c r="T15" s="353">
        <v>2.41</v>
      </c>
      <c r="U15" s="12"/>
      <c r="V15" s="656"/>
      <c r="W15" s="657"/>
      <c r="X15" s="657"/>
      <c r="Y15" s="527"/>
      <c r="Z15" s="658"/>
      <c r="AA15" s="659"/>
    </row>
    <row r="16" spans="1:27" ht="12">
      <c r="A16" s="279">
        <v>6</v>
      </c>
      <c r="B16" s="280" t="s">
        <v>751</v>
      </c>
      <c r="C16" s="280">
        <v>5352</v>
      </c>
      <c r="D16" s="280"/>
      <c r="E16" s="280"/>
      <c r="F16" s="280"/>
      <c r="G16" s="280">
        <v>5352</v>
      </c>
      <c r="H16" s="573">
        <v>220</v>
      </c>
      <c r="I16" s="632">
        <f t="shared" si="0"/>
        <v>176.61599999999999</v>
      </c>
      <c r="J16" s="632">
        <v>176.616</v>
      </c>
      <c r="K16" s="280">
        <v>0</v>
      </c>
      <c r="L16" s="280">
        <v>0</v>
      </c>
      <c r="M16" s="280">
        <v>0</v>
      </c>
      <c r="N16" s="280">
        <v>0</v>
      </c>
      <c r="O16" s="280">
        <v>0</v>
      </c>
      <c r="P16" s="280">
        <v>0</v>
      </c>
      <c r="Q16" s="280">
        <v>0</v>
      </c>
      <c r="R16" s="280">
        <v>0</v>
      </c>
      <c r="S16" s="280">
        <v>2491</v>
      </c>
      <c r="T16" s="353">
        <v>4.4</v>
      </c>
      <c r="U16" s="12"/>
      <c r="V16" s="656"/>
      <c r="W16" s="657"/>
      <c r="X16" s="657"/>
      <c r="Y16" s="527"/>
      <c r="Z16" s="658"/>
      <c r="AA16" s="659"/>
    </row>
    <row r="17" spans="1:27" ht="12">
      <c r="A17" s="279">
        <v>7</v>
      </c>
      <c r="B17" s="280" t="s">
        <v>752</v>
      </c>
      <c r="C17" s="280">
        <v>2323</v>
      </c>
      <c r="D17" s="280"/>
      <c r="E17" s="280"/>
      <c r="F17" s="280"/>
      <c r="G17" s="280">
        <v>2323</v>
      </c>
      <c r="H17" s="573">
        <v>220</v>
      </c>
      <c r="I17" s="632">
        <f t="shared" si="0"/>
        <v>76.65899999999999</v>
      </c>
      <c r="J17" s="632">
        <v>76.659</v>
      </c>
      <c r="K17" s="280">
        <v>0</v>
      </c>
      <c r="L17" s="280">
        <v>0</v>
      </c>
      <c r="M17" s="280">
        <v>0</v>
      </c>
      <c r="N17" s="280">
        <v>0</v>
      </c>
      <c r="O17" s="280">
        <v>0</v>
      </c>
      <c r="P17" s="280">
        <v>0</v>
      </c>
      <c r="Q17" s="280">
        <v>0</v>
      </c>
      <c r="R17" s="280">
        <v>0</v>
      </c>
      <c r="S17" s="280">
        <v>2491</v>
      </c>
      <c r="T17" s="353">
        <v>1.91</v>
      </c>
      <c r="U17" s="12"/>
      <c r="V17" s="656"/>
      <c r="W17" s="657"/>
      <c r="X17" s="657"/>
      <c r="Y17" s="527"/>
      <c r="Z17" s="658"/>
      <c r="AA17" s="659"/>
    </row>
    <row r="18" spans="1:27" ht="12">
      <c r="A18" s="279">
        <v>8</v>
      </c>
      <c r="B18" s="280" t="s">
        <v>753</v>
      </c>
      <c r="C18" s="280">
        <v>4345</v>
      </c>
      <c r="D18" s="280"/>
      <c r="E18" s="280"/>
      <c r="F18" s="280"/>
      <c r="G18" s="280">
        <v>4345</v>
      </c>
      <c r="H18" s="573">
        <v>220</v>
      </c>
      <c r="I18" s="632">
        <f t="shared" si="0"/>
        <v>143.385</v>
      </c>
      <c r="J18" s="632">
        <v>143.385</v>
      </c>
      <c r="K18" s="280">
        <v>0</v>
      </c>
      <c r="L18" s="280">
        <v>0</v>
      </c>
      <c r="M18" s="280">
        <v>0</v>
      </c>
      <c r="N18" s="280">
        <v>0</v>
      </c>
      <c r="O18" s="280">
        <v>0</v>
      </c>
      <c r="P18" s="280">
        <v>0</v>
      </c>
      <c r="Q18" s="280">
        <v>0</v>
      </c>
      <c r="R18" s="280">
        <v>0</v>
      </c>
      <c r="S18" s="280">
        <v>2491</v>
      </c>
      <c r="T18" s="353">
        <v>3.57</v>
      </c>
      <c r="U18" s="12"/>
      <c r="V18" s="656"/>
      <c r="W18" s="657"/>
      <c r="X18" s="657"/>
      <c r="Y18" s="527"/>
      <c r="Z18" s="658"/>
      <c r="AA18" s="659"/>
    </row>
    <row r="19" spans="1:27" ht="12">
      <c r="A19" s="279">
        <v>9</v>
      </c>
      <c r="B19" s="280" t="s">
        <v>754</v>
      </c>
      <c r="C19" s="280">
        <v>3997</v>
      </c>
      <c r="D19" s="280"/>
      <c r="E19" s="280"/>
      <c r="F19" s="280"/>
      <c r="G19" s="280">
        <v>3997</v>
      </c>
      <c r="H19" s="573">
        <v>220</v>
      </c>
      <c r="I19" s="632">
        <f t="shared" si="0"/>
        <v>131.90099999999998</v>
      </c>
      <c r="J19" s="632">
        <v>131.901</v>
      </c>
      <c r="K19" s="280">
        <v>0</v>
      </c>
      <c r="L19" s="280">
        <v>0</v>
      </c>
      <c r="M19" s="280">
        <v>0</v>
      </c>
      <c r="N19" s="280">
        <v>0</v>
      </c>
      <c r="O19" s="280">
        <v>0</v>
      </c>
      <c r="P19" s="280">
        <v>0</v>
      </c>
      <c r="Q19" s="280">
        <v>0</v>
      </c>
      <c r="R19" s="280">
        <v>0</v>
      </c>
      <c r="S19" s="280">
        <v>2491</v>
      </c>
      <c r="T19" s="353">
        <v>3.29</v>
      </c>
      <c r="U19" s="12"/>
      <c r="V19" s="656"/>
      <c r="W19" s="657"/>
      <c r="X19" s="657"/>
      <c r="Y19" s="527"/>
      <c r="Z19" s="658"/>
      <c r="AA19" s="659"/>
    </row>
    <row r="20" spans="1:27" ht="12">
      <c r="A20" s="279">
        <v>10</v>
      </c>
      <c r="B20" s="280" t="s">
        <v>755</v>
      </c>
      <c r="C20" s="280">
        <v>1372</v>
      </c>
      <c r="D20" s="280"/>
      <c r="E20" s="280"/>
      <c r="F20" s="280"/>
      <c r="G20" s="280">
        <v>1372</v>
      </c>
      <c r="H20" s="573">
        <v>220</v>
      </c>
      <c r="I20" s="632">
        <f t="shared" si="0"/>
        <v>45.275999999999996</v>
      </c>
      <c r="J20" s="632">
        <v>45.276</v>
      </c>
      <c r="K20" s="280">
        <v>0</v>
      </c>
      <c r="L20" s="280">
        <v>0</v>
      </c>
      <c r="M20" s="280">
        <v>0</v>
      </c>
      <c r="N20" s="280">
        <v>0</v>
      </c>
      <c r="O20" s="280">
        <v>0</v>
      </c>
      <c r="P20" s="280">
        <v>0</v>
      </c>
      <c r="Q20" s="280">
        <v>0</v>
      </c>
      <c r="R20" s="280">
        <v>0</v>
      </c>
      <c r="S20" s="280">
        <v>2491</v>
      </c>
      <c r="T20" s="353">
        <v>1.13</v>
      </c>
      <c r="U20" s="12"/>
      <c r="V20" s="656"/>
      <c r="W20" s="657"/>
      <c r="X20" s="657"/>
      <c r="Y20" s="527"/>
      <c r="Z20" s="658"/>
      <c r="AA20" s="659"/>
    </row>
    <row r="21" spans="1:27" ht="12">
      <c r="A21" s="279">
        <v>11</v>
      </c>
      <c r="B21" s="280" t="s">
        <v>756</v>
      </c>
      <c r="C21" s="280">
        <v>2461</v>
      </c>
      <c r="D21" s="280"/>
      <c r="E21" s="280"/>
      <c r="F21" s="280"/>
      <c r="G21" s="280">
        <v>2461</v>
      </c>
      <c r="H21" s="573">
        <v>220</v>
      </c>
      <c r="I21" s="632">
        <f t="shared" si="0"/>
        <v>81.213</v>
      </c>
      <c r="J21" s="632">
        <v>81.213</v>
      </c>
      <c r="K21" s="280">
        <v>0</v>
      </c>
      <c r="L21" s="280">
        <v>0</v>
      </c>
      <c r="M21" s="280">
        <v>0</v>
      </c>
      <c r="N21" s="280">
        <v>0</v>
      </c>
      <c r="O21" s="280">
        <v>0</v>
      </c>
      <c r="P21" s="280">
        <v>0</v>
      </c>
      <c r="Q21" s="280">
        <v>0</v>
      </c>
      <c r="R21" s="280">
        <v>0</v>
      </c>
      <c r="S21" s="280">
        <v>2491</v>
      </c>
      <c r="T21" s="353">
        <v>2.02</v>
      </c>
      <c r="U21" s="12"/>
      <c r="V21" s="656"/>
      <c r="W21" s="657"/>
      <c r="X21" s="657"/>
      <c r="Y21" s="527"/>
      <c r="Z21" s="658"/>
      <c r="AA21" s="659"/>
    </row>
    <row r="22" spans="1:27" ht="14.25">
      <c r="A22" s="342" t="s">
        <v>15</v>
      </c>
      <c r="B22" s="354"/>
      <c r="C22" s="354">
        <f>SUM(C11:C21)</f>
        <v>37760</v>
      </c>
      <c r="D22" s="354"/>
      <c r="E22" s="354"/>
      <c r="F22" s="354"/>
      <c r="G22" s="354">
        <f>SUM(G11:G21)</f>
        <v>37760</v>
      </c>
      <c r="H22" s="574">
        <v>220</v>
      </c>
      <c r="I22" s="633">
        <f>SUM(I11:I21)</f>
        <v>1246.08</v>
      </c>
      <c r="J22" s="633">
        <f>SUM(J11:J21)</f>
        <v>1246.08</v>
      </c>
      <c r="K22" s="354">
        <v>0</v>
      </c>
      <c r="L22" s="354">
        <v>0</v>
      </c>
      <c r="M22" s="354">
        <v>0</v>
      </c>
      <c r="N22" s="354">
        <v>0</v>
      </c>
      <c r="O22" s="354">
        <v>0</v>
      </c>
      <c r="P22" s="354">
        <v>0</v>
      </c>
      <c r="Q22" s="354">
        <v>0</v>
      </c>
      <c r="R22" s="354">
        <v>0</v>
      </c>
      <c r="S22" s="354">
        <v>2491</v>
      </c>
      <c r="T22" s="356">
        <f>SUM(T11:T21)</f>
        <v>31.05</v>
      </c>
      <c r="U22" s="645"/>
      <c r="V22" s="656"/>
      <c r="W22" s="657"/>
      <c r="X22" s="657"/>
      <c r="Y22" s="30"/>
      <c r="Z22" s="656"/>
      <c r="AA22" s="659"/>
    </row>
    <row r="23" spans="1:27" ht="12">
      <c r="A23" s="281"/>
      <c r="B23" s="281"/>
      <c r="C23" s="281"/>
      <c r="D23" s="281"/>
      <c r="E23" s="281"/>
      <c r="F23" s="281"/>
      <c r="G23" s="281"/>
      <c r="H23" s="281"/>
      <c r="I23" s="275"/>
      <c r="J23" s="275"/>
      <c r="K23" s="275"/>
      <c r="L23" s="275"/>
      <c r="M23" s="275"/>
      <c r="N23" s="275"/>
      <c r="O23" s="275"/>
      <c r="P23" s="275"/>
      <c r="Q23" s="275"/>
      <c r="R23" s="275"/>
      <c r="S23" s="275"/>
      <c r="T23" s="275"/>
      <c r="U23" s="656"/>
      <c r="V23" s="656"/>
      <c r="W23" s="656"/>
      <c r="X23" s="656"/>
      <c r="Y23" s="656"/>
      <c r="Z23" s="656"/>
      <c r="AA23" s="656"/>
    </row>
    <row r="24" spans="1:27" ht="12.75">
      <c r="A24" s="282" t="s">
        <v>7</v>
      </c>
      <c r="B24" s="283"/>
      <c r="C24" s="283"/>
      <c r="D24" s="281"/>
      <c r="E24" s="281"/>
      <c r="F24" s="281"/>
      <c r="G24" s="281"/>
      <c r="H24" s="281"/>
      <c r="I24" s="275"/>
      <c r="J24" s="275"/>
      <c r="K24" s="275"/>
      <c r="L24" s="275"/>
      <c r="M24" s="275"/>
      <c r="N24" s="275"/>
      <c r="O24" s="275"/>
      <c r="P24" s="275"/>
      <c r="Q24" s="275"/>
      <c r="R24" s="275"/>
      <c r="S24" s="275"/>
      <c r="T24" s="275"/>
      <c r="U24" s="656"/>
      <c r="V24" s="656"/>
      <c r="W24" s="656"/>
      <c r="X24" s="656"/>
      <c r="Y24" s="656"/>
      <c r="Z24" s="656"/>
      <c r="AA24" s="656"/>
    </row>
    <row r="25" spans="1:27" ht="12.75">
      <c r="A25" s="284" t="s">
        <v>8</v>
      </c>
      <c r="B25" s="284"/>
      <c r="C25" s="284"/>
      <c r="I25" s="275"/>
      <c r="J25" s="275"/>
      <c r="K25" s="275"/>
      <c r="L25" s="275"/>
      <c r="M25" s="275"/>
      <c r="N25" s="275"/>
      <c r="O25" s="275"/>
      <c r="P25" s="275"/>
      <c r="Q25" s="275"/>
      <c r="R25" s="275"/>
      <c r="S25" s="275"/>
      <c r="T25" s="275"/>
      <c r="U25" s="656"/>
      <c r="V25" s="656"/>
      <c r="W25" s="656"/>
      <c r="X25" s="656"/>
      <c r="Y25" s="656"/>
      <c r="Z25" s="656"/>
      <c r="AA25" s="656"/>
    </row>
    <row r="26" spans="1:27" ht="12.75">
      <c r="A26" s="284" t="s">
        <v>9</v>
      </c>
      <c r="B26" s="284"/>
      <c r="C26" s="284"/>
      <c r="I26" s="275"/>
      <c r="J26" s="275"/>
      <c r="K26" s="275"/>
      <c r="L26" s="275"/>
      <c r="M26" s="275"/>
      <c r="N26" s="275"/>
      <c r="O26" s="275"/>
      <c r="P26" s="275"/>
      <c r="Q26" s="275"/>
      <c r="R26" s="275"/>
      <c r="S26" s="275"/>
      <c r="T26" s="275"/>
      <c r="U26" s="656"/>
      <c r="V26" s="656"/>
      <c r="W26" s="656"/>
      <c r="X26" s="656"/>
      <c r="Y26" s="656"/>
      <c r="Z26" s="656"/>
      <c r="AA26" s="656"/>
    </row>
    <row r="27" spans="1:20" ht="12.75">
      <c r="A27" s="284"/>
      <c r="B27" s="284"/>
      <c r="C27" s="284"/>
      <c r="I27" s="275"/>
      <c r="J27" s="275"/>
      <c r="K27" s="275"/>
      <c r="L27" s="275"/>
      <c r="M27" s="275"/>
      <c r="N27" s="275"/>
      <c r="O27" s="275"/>
      <c r="P27" s="275"/>
      <c r="Q27" s="275"/>
      <c r="R27" s="275"/>
      <c r="S27" s="275"/>
      <c r="T27" s="275"/>
    </row>
    <row r="28" spans="1:20" ht="12.75">
      <c r="A28" s="284"/>
      <c r="B28" s="284"/>
      <c r="C28" s="284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</row>
    <row r="29" spans="1:20" ht="12.75">
      <c r="A29" s="284"/>
      <c r="B29" s="284"/>
      <c r="C29" s="284"/>
      <c r="I29" s="275"/>
      <c r="J29" s="275"/>
      <c r="K29" s="275"/>
      <c r="L29" s="275"/>
      <c r="M29" s="275"/>
      <c r="N29" s="275"/>
      <c r="O29" s="275"/>
      <c r="P29" s="275"/>
      <c r="Q29" s="275"/>
      <c r="R29" s="275"/>
      <c r="S29" s="275"/>
      <c r="T29" s="275"/>
    </row>
    <row r="30" spans="1:20" ht="12.75">
      <c r="A30" s="284"/>
      <c r="B30" s="284"/>
      <c r="C30" s="284"/>
      <c r="I30" s="275"/>
      <c r="J30" s="275"/>
      <c r="K30" s="275"/>
      <c r="L30" s="275"/>
      <c r="M30" s="275"/>
      <c r="N30" s="275"/>
      <c r="O30" s="275"/>
      <c r="P30" s="275"/>
      <c r="Q30" s="275"/>
      <c r="R30" s="275"/>
      <c r="S30" s="275"/>
      <c r="T30" s="275"/>
    </row>
    <row r="31" spans="1:20" ht="12.75">
      <c r="A31" s="284" t="s">
        <v>11</v>
      </c>
      <c r="H31" s="284"/>
      <c r="I31" s="275"/>
      <c r="J31" s="284"/>
      <c r="K31" s="284"/>
      <c r="L31" s="284"/>
      <c r="M31" s="284"/>
      <c r="N31" s="284"/>
      <c r="O31" s="284"/>
      <c r="P31" s="284"/>
      <c r="Q31" s="284"/>
      <c r="R31" s="284"/>
      <c r="S31" s="284"/>
      <c r="T31" s="284"/>
    </row>
    <row r="32" spans="9:20" ht="12.75" customHeight="1">
      <c r="I32" s="284"/>
      <c r="J32" s="370"/>
      <c r="K32" s="370"/>
      <c r="L32" s="370"/>
      <c r="M32" s="370"/>
      <c r="N32" s="370"/>
      <c r="O32" s="370"/>
      <c r="P32" s="370"/>
      <c r="Q32" s="370"/>
      <c r="R32" s="370"/>
      <c r="S32" s="370"/>
      <c r="T32" s="370"/>
    </row>
    <row r="33" spans="9:20" ht="12.75" customHeight="1">
      <c r="I33" s="370"/>
      <c r="J33" s="370"/>
      <c r="K33" s="370"/>
      <c r="L33" s="370"/>
      <c r="M33" s="370"/>
      <c r="N33" s="757" t="s">
        <v>758</v>
      </c>
      <c r="O33" s="757"/>
      <c r="P33" s="757"/>
      <c r="Q33" s="757"/>
      <c r="R33" s="757"/>
      <c r="S33" s="757"/>
      <c r="T33" s="370"/>
    </row>
    <row r="34" spans="1:20" ht="13.5">
      <c r="A34" s="284"/>
      <c r="B34" s="284"/>
      <c r="I34" s="275"/>
      <c r="J34" s="284"/>
      <c r="K34" s="284"/>
      <c r="L34" s="284"/>
      <c r="M34" s="284"/>
      <c r="N34" s="757" t="s">
        <v>759</v>
      </c>
      <c r="O34" s="757"/>
      <c r="P34" s="757"/>
      <c r="Q34" s="757"/>
      <c r="R34" s="757"/>
      <c r="S34" s="757"/>
      <c r="T34" s="284"/>
    </row>
    <row r="36" spans="1:20" ht="12">
      <c r="A36" s="979"/>
      <c r="B36" s="979"/>
      <c r="C36" s="979"/>
      <c r="D36" s="979"/>
      <c r="E36" s="979"/>
      <c r="F36" s="979"/>
      <c r="G36" s="979"/>
      <c r="H36" s="979"/>
      <c r="I36" s="979"/>
      <c r="J36" s="979"/>
      <c r="K36" s="979"/>
      <c r="L36" s="979"/>
      <c r="M36" s="979"/>
      <c r="N36" s="979"/>
      <c r="O36" s="979"/>
      <c r="P36" s="979"/>
      <c r="Q36" s="979"/>
      <c r="R36" s="979"/>
      <c r="S36" s="979"/>
      <c r="T36" s="979"/>
    </row>
  </sheetData>
  <sheetProtection/>
  <mergeCells count="18">
    <mergeCell ref="N33:S33"/>
    <mergeCell ref="N34:S34"/>
    <mergeCell ref="A36:T36"/>
    <mergeCell ref="S1:T1"/>
    <mergeCell ref="A8:A9"/>
    <mergeCell ref="B8:B9"/>
    <mergeCell ref="C8:G8"/>
    <mergeCell ref="H8:H9"/>
    <mergeCell ref="I8:L8"/>
    <mergeCell ref="M8:R8"/>
    <mergeCell ref="S8:T8"/>
    <mergeCell ref="G1:I1"/>
    <mergeCell ref="A2:T2"/>
    <mergeCell ref="A3:T3"/>
    <mergeCell ref="A4:T5"/>
    <mergeCell ref="A6:T6"/>
    <mergeCell ref="A7:B7"/>
    <mergeCell ref="L7:T7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2"/>
  <sheetViews>
    <sheetView view="pageBreakPreview" zoomScale="80" zoomScaleNormal="70" zoomScaleSheetLayoutView="80" zoomScalePageLayoutView="0" workbookViewId="0" topLeftCell="A4">
      <selection activeCell="C38" sqref="C38"/>
    </sheetView>
  </sheetViews>
  <sheetFormatPr defaultColWidth="9.140625" defaultRowHeight="12.75"/>
  <cols>
    <col min="1" max="1" width="7.28125" style="197" customWidth="1"/>
    <col min="2" max="2" width="26.00390625" style="197" customWidth="1"/>
    <col min="3" max="5" width="8.28125" style="197" customWidth="1"/>
    <col min="6" max="6" width="16.00390625" style="197" customWidth="1"/>
    <col min="7" max="9" width="10.7109375" style="197" customWidth="1"/>
    <col min="10" max="10" width="12.28125" style="197" customWidth="1"/>
    <col min="11" max="13" width="9.140625" style="197" customWidth="1"/>
    <col min="14" max="14" width="12.7109375" style="197" customWidth="1"/>
    <col min="15" max="17" width="9.140625" style="197" customWidth="1"/>
    <col min="18" max="18" width="12.57421875" style="197" customWidth="1"/>
    <col min="19" max="21" width="8.8515625" style="197" customWidth="1"/>
    <col min="22" max="22" width="12.8515625" style="197" customWidth="1"/>
    <col min="23" max="16384" width="9.140625" style="197" customWidth="1"/>
  </cols>
  <sheetData>
    <row r="1" ht="15">
      <c r="V1" s="198" t="s">
        <v>533</v>
      </c>
    </row>
    <row r="2" spans="7:18" ht="15">
      <c r="G2" s="133" t="s">
        <v>0</v>
      </c>
      <c r="H2" s="133"/>
      <c r="I2" s="133"/>
      <c r="O2" s="89"/>
      <c r="P2" s="89"/>
      <c r="Q2" s="89"/>
      <c r="R2" s="89"/>
    </row>
    <row r="3" spans="3:24" ht="19.5">
      <c r="C3" s="790" t="s">
        <v>790</v>
      </c>
      <c r="D3" s="790"/>
      <c r="E3" s="790"/>
      <c r="F3" s="790"/>
      <c r="G3" s="790"/>
      <c r="H3" s="790"/>
      <c r="I3" s="790"/>
      <c r="J3" s="790"/>
      <c r="K3" s="790"/>
      <c r="L3" s="790"/>
      <c r="M3" s="790"/>
      <c r="N3" s="790"/>
      <c r="O3" s="137"/>
      <c r="P3" s="137"/>
      <c r="Q3" s="137"/>
      <c r="R3" s="137"/>
      <c r="S3" s="137"/>
      <c r="T3" s="137"/>
      <c r="U3" s="137"/>
      <c r="V3" s="137"/>
      <c r="W3" s="137"/>
      <c r="X3" s="137"/>
    </row>
    <row r="4" spans="3:22" ht="18"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199"/>
      <c r="U4" s="199"/>
      <c r="V4" s="199"/>
    </row>
    <row r="5" spans="2:22" ht="15">
      <c r="B5" s="791" t="s">
        <v>794</v>
      </c>
      <c r="C5" s="791"/>
      <c r="D5" s="791"/>
      <c r="E5" s="791"/>
      <c r="F5" s="791"/>
      <c r="G5" s="791"/>
      <c r="H5" s="791"/>
      <c r="I5" s="791"/>
      <c r="J5" s="791"/>
      <c r="K5" s="791"/>
      <c r="L5" s="791"/>
      <c r="M5" s="791"/>
      <c r="N5" s="791"/>
      <c r="O5" s="791"/>
      <c r="P5" s="791"/>
      <c r="Q5" s="791"/>
      <c r="R5" s="791"/>
      <c r="S5" s="791"/>
      <c r="T5" s="90"/>
      <c r="U5" s="792" t="s">
        <v>242</v>
      </c>
      <c r="V5" s="793"/>
    </row>
    <row r="6" spans="11:18" ht="15">
      <c r="K6" s="89"/>
      <c r="L6" s="89"/>
      <c r="M6" s="89"/>
      <c r="N6" s="89"/>
      <c r="O6" s="89"/>
      <c r="P6" s="89"/>
      <c r="Q6" s="89"/>
      <c r="R6" s="89"/>
    </row>
    <row r="7" spans="1:22" ht="12.75">
      <c r="A7" s="787" t="s">
        <v>780</v>
      </c>
      <c r="B7" s="787"/>
      <c r="O7" s="794" t="s">
        <v>845</v>
      </c>
      <c r="P7" s="794"/>
      <c r="Q7" s="794"/>
      <c r="R7" s="794"/>
      <c r="S7" s="794"/>
      <c r="T7" s="794"/>
      <c r="U7" s="794"/>
      <c r="V7" s="794"/>
    </row>
    <row r="8" spans="1:22" ht="35.25" customHeight="1">
      <c r="A8" s="773" t="s">
        <v>2</v>
      </c>
      <c r="B8" s="773" t="s">
        <v>140</v>
      </c>
      <c r="C8" s="772" t="s">
        <v>141</v>
      </c>
      <c r="D8" s="772"/>
      <c r="E8" s="772"/>
      <c r="F8" s="772" t="s">
        <v>142</v>
      </c>
      <c r="G8" s="773" t="s">
        <v>171</v>
      </c>
      <c r="H8" s="773"/>
      <c r="I8" s="773"/>
      <c r="J8" s="773"/>
      <c r="K8" s="773"/>
      <c r="L8" s="773"/>
      <c r="M8" s="773"/>
      <c r="N8" s="773"/>
      <c r="O8" s="773" t="s">
        <v>172</v>
      </c>
      <c r="P8" s="773"/>
      <c r="Q8" s="773"/>
      <c r="R8" s="773"/>
      <c r="S8" s="773"/>
      <c r="T8" s="773"/>
      <c r="U8" s="773"/>
      <c r="V8" s="773"/>
    </row>
    <row r="9" spans="1:22" ht="13.5">
      <c r="A9" s="773"/>
      <c r="B9" s="773"/>
      <c r="C9" s="772" t="s">
        <v>243</v>
      </c>
      <c r="D9" s="772" t="s">
        <v>39</v>
      </c>
      <c r="E9" s="772" t="s">
        <v>40</v>
      </c>
      <c r="F9" s="772"/>
      <c r="G9" s="773" t="s">
        <v>173</v>
      </c>
      <c r="H9" s="773"/>
      <c r="I9" s="773"/>
      <c r="J9" s="773"/>
      <c r="K9" s="773" t="s">
        <v>157</v>
      </c>
      <c r="L9" s="773"/>
      <c r="M9" s="773"/>
      <c r="N9" s="773"/>
      <c r="O9" s="773" t="s">
        <v>143</v>
      </c>
      <c r="P9" s="773"/>
      <c r="Q9" s="773"/>
      <c r="R9" s="773"/>
      <c r="S9" s="773" t="s">
        <v>156</v>
      </c>
      <c r="T9" s="773"/>
      <c r="U9" s="773"/>
      <c r="V9" s="773"/>
    </row>
    <row r="10" spans="1:22" ht="12">
      <c r="A10" s="773"/>
      <c r="B10" s="773"/>
      <c r="C10" s="772"/>
      <c r="D10" s="772"/>
      <c r="E10" s="772"/>
      <c r="F10" s="772"/>
      <c r="G10" s="774" t="s">
        <v>144</v>
      </c>
      <c r="H10" s="775"/>
      <c r="I10" s="776"/>
      <c r="J10" s="769" t="s">
        <v>145</v>
      </c>
      <c r="K10" s="781" t="s">
        <v>144</v>
      </c>
      <c r="L10" s="782"/>
      <c r="M10" s="783"/>
      <c r="N10" s="769" t="s">
        <v>145</v>
      </c>
      <c r="O10" s="781" t="s">
        <v>144</v>
      </c>
      <c r="P10" s="782"/>
      <c r="Q10" s="783"/>
      <c r="R10" s="769" t="s">
        <v>145</v>
      </c>
      <c r="S10" s="781" t="s">
        <v>144</v>
      </c>
      <c r="T10" s="782"/>
      <c r="U10" s="783"/>
      <c r="V10" s="769" t="s">
        <v>145</v>
      </c>
    </row>
    <row r="11" spans="1:22" ht="15" customHeight="1">
      <c r="A11" s="773"/>
      <c r="B11" s="773"/>
      <c r="C11" s="772"/>
      <c r="D11" s="772"/>
      <c r="E11" s="772"/>
      <c r="F11" s="772"/>
      <c r="G11" s="777"/>
      <c r="H11" s="778"/>
      <c r="I11" s="779"/>
      <c r="J11" s="770"/>
      <c r="K11" s="784"/>
      <c r="L11" s="785"/>
      <c r="M11" s="786"/>
      <c r="N11" s="770"/>
      <c r="O11" s="784"/>
      <c r="P11" s="785"/>
      <c r="Q11" s="786"/>
      <c r="R11" s="770"/>
      <c r="S11" s="784"/>
      <c r="T11" s="785"/>
      <c r="U11" s="786"/>
      <c r="V11" s="770"/>
    </row>
    <row r="12" spans="1:22" ht="13.5">
      <c r="A12" s="773"/>
      <c r="B12" s="773"/>
      <c r="C12" s="772"/>
      <c r="D12" s="772"/>
      <c r="E12" s="772"/>
      <c r="F12" s="772"/>
      <c r="G12" s="201" t="s">
        <v>243</v>
      </c>
      <c r="H12" s="201" t="s">
        <v>39</v>
      </c>
      <c r="I12" s="202" t="s">
        <v>40</v>
      </c>
      <c r="J12" s="771"/>
      <c r="K12" s="200" t="s">
        <v>243</v>
      </c>
      <c r="L12" s="200" t="s">
        <v>39</v>
      </c>
      <c r="M12" s="200" t="s">
        <v>40</v>
      </c>
      <c r="N12" s="771"/>
      <c r="O12" s="200" t="s">
        <v>243</v>
      </c>
      <c r="P12" s="200" t="s">
        <v>39</v>
      </c>
      <c r="Q12" s="200" t="s">
        <v>40</v>
      </c>
      <c r="R12" s="771"/>
      <c r="S12" s="200" t="s">
        <v>243</v>
      </c>
      <c r="T12" s="200" t="s">
        <v>39</v>
      </c>
      <c r="U12" s="200" t="s">
        <v>40</v>
      </c>
      <c r="V12" s="771"/>
    </row>
    <row r="13" spans="1:22" ht="13.5">
      <c r="A13" s="200">
        <v>1</v>
      </c>
      <c r="B13" s="200">
        <v>2</v>
      </c>
      <c r="C13" s="200">
        <v>3</v>
      </c>
      <c r="D13" s="200">
        <v>4</v>
      </c>
      <c r="E13" s="200">
        <v>5</v>
      </c>
      <c r="F13" s="200">
        <v>6</v>
      </c>
      <c r="G13" s="200">
        <v>7</v>
      </c>
      <c r="H13" s="200">
        <v>8</v>
      </c>
      <c r="I13" s="200">
        <v>9</v>
      </c>
      <c r="J13" s="200">
        <v>10</v>
      </c>
      <c r="K13" s="200">
        <v>11</v>
      </c>
      <c r="L13" s="200">
        <v>12</v>
      </c>
      <c r="M13" s="200">
        <v>13</v>
      </c>
      <c r="N13" s="200">
        <v>14</v>
      </c>
      <c r="O13" s="200">
        <v>15</v>
      </c>
      <c r="P13" s="200">
        <v>16</v>
      </c>
      <c r="Q13" s="200">
        <v>17</v>
      </c>
      <c r="R13" s="200">
        <v>18</v>
      </c>
      <c r="S13" s="200">
        <v>19</v>
      </c>
      <c r="T13" s="200">
        <v>20</v>
      </c>
      <c r="U13" s="200">
        <v>21</v>
      </c>
      <c r="V13" s="200">
        <v>22</v>
      </c>
    </row>
    <row r="14" spans="1:22" ht="15">
      <c r="A14" s="788" t="s">
        <v>203</v>
      </c>
      <c r="B14" s="789"/>
      <c r="C14" s="200"/>
      <c r="D14" s="200"/>
      <c r="E14" s="200"/>
      <c r="F14" s="200"/>
      <c r="G14" s="200"/>
      <c r="H14" s="200"/>
      <c r="I14" s="200"/>
      <c r="J14" s="200"/>
      <c r="K14" s="200"/>
      <c r="L14" s="200"/>
      <c r="M14" s="200"/>
      <c r="N14" s="200"/>
      <c r="O14" s="200"/>
      <c r="P14" s="200"/>
      <c r="Q14" s="200"/>
      <c r="R14" s="200"/>
      <c r="S14" s="200"/>
      <c r="T14" s="200"/>
      <c r="U14" s="200"/>
      <c r="V14" s="200"/>
    </row>
    <row r="15" spans="1:22" ht="13.5">
      <c r="A15" s="200">
        <v>1</v>
      </c>
      <c r="B15" s="203" t="s">
        <v>202</v>
      </c>
      <c r="C15" s="488">
        <v>58.34</v>
      </c>
      <c r="D15" s="488">
        <v>12.99</v>
      </c>
      <c r="E15" s="488">
        <v>498.4</v>
      </c>
      <c r="F15" s="489">
        <v>43588</v>
      </c>
      <c r="G15" s="487"/>
      <c r="H15" s="487"/>
      <c r="I15" s="487"/>
      <c r="J15" s="491">
        <v>43637</v>
      </c>
      <c r="K15" s="487"/>
      <c r="L15" s="487"/>
      <c r="M15" s="487"/>
      <c r="N15" s="490">
        <v>43637</v>
      </c>
      <c r="O15" s="487"/>
      <c r="P15" s="487"/>
      <c r="Q15" s="487"/>
      <c r="R15" s="490">
        <v>43637</v>
      </c>
      <c r="S15" s="487"/>
      <c r="T15" s="487"/>
      <c r="U15" s="487"/>
      <c r="V15" s="490">
        <v>43640</v>
      </c>
    </row>
    <row r="16" spans="1:22" ht="13.5">
      <c r="A16" s="200">
        <v>2</v>
      </c>
      <c r="B16" s="203" t="s">
        <v>146</v>
      </c>
      <c r="C16" s="488">
        <v>78.79</v>
      </c>
      <c r="D16" s="488">
        <v>17.54</v>
      </c>
      <c r="E16" s="488">
        <v>673.08</v>
      </c>
      <c r="F16" s="489">
        <v>43717</v>
      </c>
      <c r="G16" s="487"/>
      <c r="H16" s="487"/>
      <c r="I16" s="487"/>
      <c r="J16" s="491">
        <v>43767</v>
      </c>
      <c r="K16" s="487"/>
      <c r="L16" s="487"/>
      <c r="M16" s="487"/>
      <c r="N16" s="491">
        <v>43767</v>
      </c>
      <c r="O16" s="487"/>
      <c r="P16" s="487"/>
      <c r="Q16" s="487"/>
      <c r="R16" s="491">
        <v>43767</v>
      </c>
      <c r="S16" s="487"/>
      <c r="T16" s="487"/>
      <c r="U16" s="487"/>
      <c r="V16" s="490">
        <v>43771</v>
      </c>
    </row>
    <row r="17" spans="1:22" ht="13.5">
      <c r="A17" s="200">
        <v>3</v>
      </c>
      <c r="B17" s="203" t="s">
        <v>147</v>
      </c>
      <c r="C17" s="488">
        <v>918.8</v>
      </c>
      <c r="D17" s="488">
        <v>21.44</v>
      </c>
      <c r="E17" s="488">
        <v>0</v>
      </c>
      <c r="F17" s="489">
        <v>43822</v>
      </c>
      <c r="G17" s="487"/>
      <c r="H17" s="487"/>
      <c r="I17" s="488"/>
      <c r="J17" s="491">
        <v>43881</v>
      </c>
      <c r="K17" s="487"/>
      <c r="L17" s="487"/>
      <c r="M17" s="488"/>
      <c r="N17" s="491">
        <v>43881</v>
      </c>
      <c r="O17" s="487"/>
      <c r="P17" s="487"/>
      <c r="Q17" s="488"/>
      <c r="R17" s="491">
        <v>43881</v>
      </c>
      <c r="S17" s="487"/>
      <c r="T17" s="487"/>
      <c r="U17" s="488"/>
      <c r="V17" s="492">
        <v>43888</v>
      </c>
    </row>
    <row r="18" spans="1:22" ht="15">
      <c r="A18" s="788" t="s">
        <v>204</v>
      </c>
      <c r="B18" s="789"/>
      <c r="C18" s="204"/>
      <c r="D18" s="204"/>
      <c r="E18" s="204"/>
      <c r="F18" s="204"/>
      <c r="G18" s="204"/>
      <c r="H18" s="204"/>
      <c r="I18" s="204"/>
      <c r="J18" s="493"/>
      <c r="K18" s="204"/>
      <c r="L18" s="204"/>
      <c r="M18" s="204"/>
      <c r="N18" s="204"/>
      <c r="O18" s="204"/>
      <c r="P18" s="204"/>
      <c r="Q18" s="204"/>
      <c r="R18" s="204"/>
      <c r="S18" s="204"/>
      <c r="T18" s="204"/>
      <c r="U18" s="204"/>
      <c r="V18" s="204"/>
    </row>
    <row r="19" spans="1:22" ht="13.5">
      <c r="A19" s="200">
        <v>4</v>
      </c>
      <c r="B19" s="203" t="s">
        <v>193</v>
      </c>
      <c r="C19" s="204"/>
      <c r="D19" s="204"/>
      <c r="E19" s="204"/>
      <c r="F19" s="204"/>
      <c r="G19" s="204"/>
      <c r="H19" s="204"/>
      <c r="I19" s="204"/>
      <c r="J19" s="493"/>
      <c r="K19" s="204"/>
      <c r="L19" s="204"/>
      <c r="M19" s="204"/>
      <c r="N19" s="204"/>
      <c r="O19" s="204"/>
      <c r="P19" s="204"/>
      <c r="Q19" s="204"/>
      <c r="R19" s="204"/>
      <c r="S19" s="204"/>
      <c r="T19" s="204"/>
      <c r="U19" s="204"/>
      <c r="V19" s="204"/>
    </row>
    <row r="20" spans="1:22" ht="13.5">
      <c r="A20" s="200">
        <v>5</v>
      </c>
      <c r="B20" s="203" t="s">
        <v>125</v>
      </c>
      <c r="C20" s="488"/>
      <c r="D20" s="488"/>
      <c r="E20" s="488"/>
      <c r="F20" s="489"/>
      <c r="G20" s="488"/>
      <c r="H20" s="488"/>
      <c r="I20" s="488"/>
      <c r="J20" s="491"/>
      <c r="K20" s="488"/>
      <c r="L20" s="488"/>
      <c r="M20" s="488"/>
      <c r="N20" s="490"/>
      <c r="O20" s="488"/>
      <c r="P20" s="488"/>
      <c r="Q20" s="488"/>
      <c r="R20" s="490"/>
      <c r="S20" s="488"/>
      <c r="T20" s="488"/>
      <c r="U20" s="488"/>
      <c r="V20" s="490"/>
    </row>
    <row r="23" spans="1:22" ht="13.5">
      <c r="A23" s="780" t="s">
        <v>158</v>
      </c>
      <c r="B23" s="780"/>
      <c r="C23" s="780"/>
      <c r="D23" s="780"/>
      <c r="E23" s="780"/>
      <c r="F23" s="780"/>
      <c r="G23" s="780"/>
      <c r="H23" s="780"/>
      <c r="I23" s="780"/>
      <c r="J23" s="780"/>
      <c r="K23" s="780"/>
      <c r="L23" s="780"/>
      <c r="M23" s="780"/>
      <c r="N23" s="780"/>
      <c r="O23" s="780"/>
      <c r="P23" s="780"/>
      <c r="Q23" s="780"/>
      <c r="R23" s="780"/>
      <c r="S23" s="780"/>
      <c r="T23" s="780"/>
      <c r="U23" s="780"/>
      <c r="V23" s="780"/>
    </row>
    <row r="24" spans="1:22" ht="13.5">
      <c r="A24" s="205"/>
      <c r="B24" s="205"/>
      <c r="C24" s="205"/>
      <c r="D24" s="205"/>
      <c r="E24" s="205"/>
      <c r="F24" s="205"/>
      <c r="G24" s="205"/>
      <c r="H24" s="205"/>
      <c r="I24" s="205"/>
      <c r="J24" s="205"/>
      <c r="K24" s="205"/>
      <c r="L24" s="205"/>
      <c r="M24" s="205"/>
      <c r="N24" s="205"/>
      <c r="O24" s="205"/>
      <c r="P24" s="205"/>
      <c r="Q24" s="205"/>
      <c r="R24" s="205"/>
      <c r="S24" s="205"/>
      <c r="T24" s="205"/>
      <c r="U24" s="205"/>
      <c r="V24" s="205"/>
    </row>
    <row r="25" spans="1:22" ht="13.5">
      <c r="A25" s="205"/>
      <c r="B25" s="205"/>
      <c r="C25" s="205"/>
      <c r="D25" s="205"/>
      <c r="E25" s="205"/>
      <c r="F25" s="205"/>
      <c r="G25" s="205"/>
      <c r="H25" s="205"/>
      <c r="I25" s="205"/>
      <c r="J25" s="205"/>
      <c r="K25" s="205"/>
      <c r="L25" s="205"/>
      <c r="M25" s="205"/>
      <c r="N25" s="205"/>
      <c r="O25" s="205"/>
      <c r="P25" s="205"/>
      <c r="Q25" s="205"/>
      <c r="R25" s="205"/>
      <c r="S25" s="205"/>
      <c r="T25" s="205"/>
      <c r="U25" s="205"/>
      <c r="V25" s="205"/>
    </row>
    <row r="26" spans="1:22" ht="13.5">
      <c r="A26" s="205"/>
      <c r="B26" s="205"/>
      <c r="C26" s="205"/>
      <c r="D26" s="205"/>
      <c r="E26" s="205"/>
      <c r="F26" s="205"/>
      <c r="G26" s="205"/>
      <c r="H26" s="205"/>
      <c r="I26" s="205"/>
      <c r="J26" s="205"/>
      <c r="K26" s="205"/>
      <c r="L26" s="205"/>
      <c r="M26" s="205"/>
      <c r="N26" s="205"/>
      <c r="O26" s="205"/>
      <c r="P26" s="205"/>
      <c r="Q26" s="205"/>
      <c r="R26" s="205"/>
      <c r="S26" s="205"/>
      <c r="T26" s="205"/>
      <c r="U26" s="205"/>
      <c r="V26" s="205"/>
    </row>
    <row r="27" spans="1:22" ht="13.5">
      <c r="A27" s="205"/>
      <c r="B27" s="205"/>
      <c r="C27" s="205"/>
      <c r="D27" s="205"/>
      <c r="E27" s="205"/>
      <c r="F27" s="205"/>
      <c r="G27" s="205"/>
      <c r="H27" s="205"/>
      <c r="I27" s="205"/>
      <c r="J27" s="205"/>
      <c r="K27" s="506"/>
      <c r="L27" s="205"/>
      <c r="M27" s="205"/>
      <c r="N27" s="205"/>
      <c r="O27" s="205"/>
      <c r="P27" s="205"/>
      <c r="Q27" s="205"/>
      <c r="R27" s="205"/>
      <c r="S27" s="205"/>
      <c r="T27" s="205"/>
      <c r="U27" s="205"/>
      <c r="V27" s="205"/>
    </row>
    <row r="28" spans="1:18" ht="12">
      <c r="A28" s="88"/>
      <c r="B28" s="88"/>
      <c r="C28" s="88"/>
      <c r="D28" s="88"/>
      <c r="E28" s="88"/>
      <c r="F28" s="88"/>
      <c r="G28" s="88"/>
      <c r="H28" s="88"/>
      <c r="I28" s="88"/>
      <c r="J28" s="88"/>
      <c r="K28" s="507"/>
      <c r="L28" s="88"/>
      <c r="M28" s="88"/>
      <c r="N28" s="88"/>
      <c r="O28" s="88"/>
      <c r="P28" s="88"/>
      <c r="Q28" s="88"/>
      <c r="R28" s="88"/>
    </row>
    <row r="29" spans="1:22" ht="15" customHeight="1">
      <c r="A29" s="101" t="s">
        <v>11</v>
      </c>
      <c r="B29" s="101"/>
      <c r="C29" s="101"/>
      <c r="D29" s="101"/>
      <c r="E29" s="101"/>
      <c r="F29" s="101"/>
      <c r="G29" s="101"/>
      <c r="H29" s="101"/>
      <c r="I29" s="101"/>
      <c r="J29" s="101"/>
      <c r="K29" s="508"/>
      <c r="L29" s="101"/>
      <c r="M29" s="101"/>
      <c r="N29" s="142"/>
      <c r="O29" s="142"/>
      <c r="P29" s="142"/>
      <c r="Q29" s="142"/>
      <c r="R29" s="142"/>
      <c r="S29" s="142"/>
      <c r="T29" s="142"/>
      <c r="U29" s="142"/>
      <c r="V29" s="142"/>
    </row>
    <row r="30" spans="1:22" ht="15">
      <c r="A30" s="142"/>
      <c r="B30" s="142"/>
      <c r="C30" s="142"/>
      <c r="D30" s="142"/>
      <c r="E30" s="142"/>
      <c r="F30" s="142"/>
      <c r="G30" s="142"/>
      <c r="H30" s="142"/>
      <c r="I30" s="142"/>
      <c r="J30" s="142"/>
      <c r="K30" s="509"/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</row>
    <row r="31" spans="1:22" ht="15.75" customHeight="1">
      <c r="A31" s="142"/>
      <c r="B31" s="142"/>
      <c r="C31" s="142"/>
      <c r="D31" s="142"/>
      <c r="E31" s="142"/>
      <c r="F31" s="142"/>
      <c r="G31" s="142"/>
      <c r="H31" s="142"/>
      <c r="I31" s="142"/>
      <c r="J31" s="142"/>
      <c r="K31" s="142"/>
      <c r="L31" s="142"/>
      <c r="M31" s="142"/>
      <c r="N31" s="142"/>
      <c r="O31" s="142"/>
      <c r="P31" s="700" t="s">
        <v>758</v>
      </c>
      <c r="Q31" s="700"/>
      <c r="R31" s="700"/>
      <c r="S31" s="700"/>
      <c r="T31" s="700"/>
      <c r="U31" s="700"/>
      <c r="V31" s="142"/>
    </row>
    <row r="32" spans="1:24" ht="15.75" customHeight="1">
      <c r="A32" s="88"/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P32" s="700" t="s">
        <v>759</v>
      </c>
      <c r="Q32" s="700"/>
      <c r="R32" s="700"/>
      <c r="S32" s="700"/>
      <c r="T32" s="700"/>
      <c r="U32" s="700"/>
      <c r="V32" s="486"/>
      <c r="W32" s="486"/>
      <c r="X32" s="486"/>
    </row>
  </sheetData>
  <sheetProtection/>
  <mergeCells count="31">
    <mergeCell ref="C3:N3"/>
    <mergeCell ref="B5:S5"/>
    <mergeCell ref="K9:N9"/>
    <mergeCell ref="O9:R9"/>
    <mergeCell ref="S9:V9"/>
    <mergeCell ref="U5:V5"/>
    <mergeCell ref="O7:V7"/>
    <mergeCell ref="P32:U32"/>
    <mergeCell ref="A14:B14"/>
    <mergeCell ref="G8:N8"/>
    <mergeCell ref="J10:J12"/>
    <mergeCell ref="K10:M11"/>
    <mergeCell ref="S10:U11"/>
    <mergeCell ref="F8:F12"/>
    <mergeCell ref="O8:V8"/>
    <mergeCell ref="O10:Q11"/>
    <mergeCell ref="B8:B12"/>
    <mergeCell ref="R10:R12"/>
    <mergeCell ref="D9:D12"/>
    <mergeCell ref="A7:B7"/>
    <mergeCell ref="A18:B18"/>
    <mergeCell ref="V10:V12"/>
    <mergeCell ref="C9:C12"/>
    <mergeCell ref="A8:A12"/>
    <mergeCell ref="G10:I11"/>
    <mergeCell ref="P31:U31"/>
    <mergeCell ref="N10:N12"/>
    <mergeCell ref="C8:E8"/>
    <mergeCell ref="A23:V23"/>
    <mergeCell ref="G9:J9"/>
    <mergeCell ref="E9:E12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56" r:id="rId1"/>
  <colBreaks count="1" manualBreakCount="1">
    <brk id="22" max="65535" man="1"/>
  </colBreaks>
</worksheet>
</file>

<file path=xl/worksheets/sheet6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4"/>
  <sheetViews>
    <sheetView view="pageBreakPreview" zoomScaleNormal="70" zoomScaleSheetLayoutView="100" zoomScalePageLayoutView="0" workbookViewId="0" topLeftCell="A1">
      <selection activeCell="C38" sqref="C38"/>
    </sheetView>
  </sheetViews>
  <sheetFormatPr defaultColWidth="9.140625" defaultRowHeight="12.75"/>
  <cols>
    <col min="1" max="1" width="5.57421875" style="275" customWidth="1"/>
    <col min="2" max="2" width="8.8515625" style="275" customWidth="1"/>
    <col min="3" max="3" width="10.28125" style="275" customWidth="1"/>
    <col min="4" max="4" width="12.8515625" style="275" customWidth="1"/>
    <col min="5" max="5" width="8.7109375" style="263" customWidth="1"/>
    <col min="6" max="7" width="8.00390625" style="263" customWidth="1"/>
    <col min="8" max="10" width="8.140625" style="263" customWidth="1"/>
    <col min="11" max="11" width="8.421875" style="263" customWidth="1"/>
    <col min="12" max="12" width="8.140625" style="263" customWidth="1"/>
    <col min="13" max="13" width="8.8515625" style="263" customWidth="1"/>
    <col min="14" max="14" width="8.140625" style="263" customWidth="1"/>
    <col min="15" max="15" width="9.140625" style="275" customWidth="1"/>
    <col min="16" max="16" width="12.421875" style="275" customWidth="1"/>
    <col min="17" max="16384" width="9.140625" style="263" customWidth="1"/>
  </cols>
  <sheetData>
    <row r="1" spans="4:14" ht="12.75" customHeight="1">
      <c r="D1" s="976"/>
      <c r="E1" s="976"/>
      <c r="F1" s="275"/>
      <c r="G1" s="275"/>
      <c r="H1" s="275"/>
      <c r="I1" s="275"/>
      <c r="J1" s="275"/>
      <c r="K1" s="275"/>
      <c r="L1" s="275"/>
      <c r="M1" s="978" t="s">
        <v>528</v>
      </c>
      <c r="N1" s="978"/>
    </row>
    <row r="2" spans="1:14" ht="15">
      <c r="A2" s="974" t="s">
        <v>0</v>
      </c>
      <c r="B2" s="974"/>
      <c r="C2" s="974"/>
      <c r="D2" s="974"/>
      <c r="E2" s="974"/>
      <c r="F2" s="974"/>
      <c r="G2" s="974"/>
      <c r="H2" s="974"/>
      <c r="I2" s="974"/>
      <c r="J2" s="974"/>
      <c r="K2" s="974"/>
      <c r="L2" s="974"/>
      <c r="M2" s="974"/>
      <c r="N2" s="974"/>
    </row>
    <row r="3" spans="1:14" ht="18">
      <c r="A3" s="975" t="s">
        <v>790</v>
      </c>
      <c r="B3" s="975"/>
      <c r="C3" s="975"/>
      <c r="D3" s="975"/>
      <c r="E3" s="975"/>
      <c r="F3" s="975"/>
      <c r="G3" s="975"/>
      <c r="H3" s="975"/>
      <c r="I3" s="975"/>
      <c r="J3" s="975"/>
      <c r="K3" s="975"/>
      <c r="L3" s="975"/>
      <c r="M3" s="975"/>
      <c r="N3" s="975"/>
    </row>
    <row r="4" spans="1:14" ht="12.75" customHeight="1">
      <c r="A4" s="973" t="s">
        <v>827</v>
      </c>
      <c r="B4" s="973"/>
      <c r="C4" s="973"/>
      <c r="D4" s="973"/>
      <c r="E4" s="973"/>
      <c r="F4" s="973"/>
      <c r="G4" s="973"/>
      <c r="H4" s="973"/>
      <c r="I4" s="973"/>
      <c r="J4" s="973"/>
      <c r="K4" s="973"/>
      <c r="L4" s="973"/>
      <c r="M4" s="973"/>
      <c r="N4" s="973"/>
    </row>
    <row r="5" spans="1:16" s="264" customFormat="1" ht="7.5" customHeight="1">
      <c r="A5" s="973"/>
      <c r="B5" s="973"/>
      <c r="C5" s="973"/>
      <c r="D5" s="973"/>
      <c r="E5" s="973"/>
      <c r="F5" s="973"/>
      <c r="G5" s="973"/>
      <c r="H5" s="973"/>
      <c r="I5" s="973"/>
      <c r="J5" s="973"/>
      <c r="K5" s="973"/>
      <c r="L5" s="973"/>
      <c r="M5" s="973"/>
      <c r="N5" s="973"/>
      <c r="O5" s="336"/>
      <c r="P5" s="336"/>
    </row>
    <row r="6" spans="1:14" ht="12">
      <c r="A6" s="977"/>
      <c r="B6" s="977"/>
      <c r="C6" s="977"/>
      <c r="D6" s="977"/>
      <c r="E6" s="977"/>
      <c r="F6" s="977"/>
      <c r="G6" s="977"/>
      <c r="H6" s="977"/>
      <c r="I6" s="977"/>
      <c r="J6" s="977"/>
      <c r="K6" s="977"/>
      <c r="L6" s="977"/>
      <c r="M6" s="977"/>
      <c r="N6" s="977"/>
    </row>
    <row r="7" spans="1:14" ht="12.75">
      <c r="A7" s="501" t="s">
        <v>780</v>
      </c>
      <c r="B7" s="501"/>
      <c r="D7" s="309"/>
      <c r="E7" s="275"/>
      <c r="F7" s="275"/>
      <c r="G7" s="275"/>
      <c r="H7" s="980"/>
      <c r="I7" s="980"/>
      <c r="J7" s="980"/>
      <c r="K7" s="980"/>
      <c r="L7" s="980"/>
      <c r="M7" s="980"/>
      <c r="N7" s="980"/>
    </row>
    <row r="8" spans="1:16" ht="39" customHeight="1">
      <c r="A8" s="923" t="s">
        <v>2</v>
      </c>
      <c r="B8" s="923" t="s">
        <v>3</v>
      </c>
      <c r="C8" s="987" t="s">
        <v>479</v>
      </c>
      <c r="D8" s="985" t="s">
        <v>80</v>
      </c>
      <c r="E8" s="981" t="s">
        <v>81</v>
      </c>
      <c r="F8" s="982"/>
      <c r="G8" s="982"/>
      <c r="H8" s="983"/>
      <c r="I8" s="923" t="s">
        <v>644</v>
      </c>
      <c r="J8" s="923"/>
      <c r="K8" s="923"/>
      <c r="L8" s="923"/>
      <c r="M8" s="923"/>
      <c r="N8" s="923"/>
      <c r="O8" s="972" t="s">
        <v>719</v>
      </c>
      <c r="P8" s="972"/>
    </row>
    <row r="9" spans="1:16" ht="44.25" customHeight="1">
      <c r="A9" s="923"/>
      <c r="B9" s="923"/>
      <c r="C9" s="988"/>
      <c r="D9" s="986"/>
      <c r="E9" s="328" t="s">
        <v>85</v>
      </c>
      <c r="F9" s="328" t="s">
        <v>17</v>
      </c>
      <c r="G9" s="328" t="s">
        <v>38</v>
      </c>
      <c r="H9" s="328" t="s">
        <v>679</v>
      </c>
      <c r="I9" s="335" t="s">
        <v>15</v>
      </c>
      <c r="J9" s="335" t="s">
        <v>645</v>
      </c>
      <c r="K9" s="335" t="s">
        <v>646</v>
      </c>
      <c r="L9" s="335" t="s">
        <v>647</v>
      </c>
      <c r="M9" s="335" t="s">
        <v>648</v>
      </c>
      <c r="N9" s="335" t="s">
        <v>649</v>
      </c>
      <c r="O9" s="347" t="s">
        <v>727</v>
      </c>
      <c r="P9" s="347" t="s">
        <v>725</v>
      </c>
    </row>
    <row r="10" spans="1:16" s="343" customFormat="1" ht="12.75">
      <c r="A10" s="341">
        <v>1</v>
      </c>
      <c r="B10" s="341">
        <v>2</v>
      </c>
      <c r="C10" s="341">
        <v>3</v>
      </c>
      <c r="D10" s="341">
        <v>4</v>
      </c>
      <c r="E10" s="341">
        <v>5</v>
      </c>
      <c r="F10" s="341">
        <v>6</v>
      </c>
      <c r="G10" s="341">
        <v>7</v>
      </c>
      <c r="H10" s="341">
        <v>8</v>
      </c>
      <c r="I10" s="341">
        <v>9</v>
      </c>
      <c r="J10" s="341">
        <v>10</v>
      </c>
      <c r="K10" s="341">
        <v>11</v>
      </c>
      <c r="L10" s="341">
        <v>12</v>
      </c>
      <c r="M10" s="341">
        <v>13</v>
      </c>
      <c r="N10" s="341">
        <v>14</v>
      </c>
      <c r="O10" s="341">
        <v>15</v>
      </c>
      <c r="P10" s="341">
        <v>16</v>
      </c>
    </row>
    <row r="11" spans="1:16" ht="12">
      <c r="A11" s="279">
        <v>1</v>
      </c>
      <c r="B11" s="280" t="s">
        <v>746</v>
      </c>
      <c r="C11" s="280">
        <v>2200</v>
      </c>
      <c r="D11" s="312">
        <v>312</v>
      </c>
      <c r="E11" s="280">
        <f>C11*D11*0.00015</f>
        <v>102.96</v>
      </c>
      <c r="F11" s="280">
        <v>102.96</v>
      </c>
      <c r="G11" s="280">
        <v>0</v>
      </c>
      <c r="H11" s="280">
        <v>0</v>
      </c>
      <c r="I11" s="280">
        <v>0</v>
      </c>
      <c r="J11" s="280">
        <v>0</v>
      </c>
      <c r="K11" s="280">
        <v>0</v>
      </c>
      <c r="L11" s="280">
        <v>0</v>
      </c>
      <c r="M11" s="280">
        <v>0</v>
      </c>
      <c r="N11" s="280">
        <v>0</v>
      </c>
      <c r="O11" s="280">
        <v>2491</v>
      </c>
      <c r="P11" s="280">
        <v>2.56</v>
      </c>
    </row>
    <row r="12" spans="1:16" ht="12.75">
      <c r="A12" s="342" t="s">
        <v>15</v>
      </c>
      <c r="B12" s="354"/>
      <c r="C12" s="354">
        <f aca="true" t="shared" si="0" ref="C12:P12">SUM(C11)</f>
        <v>2200</v>
      </c>
      <c r="D12" s="355">
        <f t="shared" si="0"/>
        <v>312</v>
      </c>
      <c r="E12" s="354">
        <f t="shared" si="0"/>
        <v>102.96</v>
      </c>
      <c r="F12" s="354">
        <f t="shared" si="0"/>
        <v>102.96</v>
      </c>
      <c r="G12" s="354">
        <f t="shared" si="0"/>
        <v>0</v>
      </c>
      <c r="H12" s="354">
        <f t="shared" si="0"/>
        <v>0</v>
      </c>
      <c r="I12" s="354">
        <f t="shared" si="0"/>
        <v>0</v>
      </c>
      <c r="J12" s="354">
        <f t="shared" si="0"/>
        <v>0</v>
      </c>
      <c r="K12" s="354">
        <f t="shared" si="0"/>
        <v>0</v>
      </c>
      <c r="L12" s="354">
        <f t="shared" si="0"/>
        <v>0</v>
      </c>
      <c r="M12" s="354">
        <f t="shared" si="0"/>
        <v>0</v>
      </c>
      <c r="N12" s="354">
        <f t="shared" si="0"/>
        <v>0</v>
      </c>
      <c r="O12" s="354">
        <f t="shared" si="0"/>
        <v>2491</v>
      </c>
      <c r="P12" s="354">
        <f t="shared" si="0"/>
        <v>2.56</v>
      </c>
    </row>
    <row r="13" spans="1:14" ht="12">
      <c r="A13" s="281"/>
      <c r="B13" s="281"/>
      <c r="C13" s="281"/>
      <c r="D13" s="281"/>
      <c r="E13" s="275"/>
      <c r="F13" s="275"/>
      <c r="G13" s="275"/>
      <c r="H13" s="275"/>
      <c r="I13" s="275"/>
      <c r="J13" s="275"/>
      <c r="K13" s="275"/>
      <c r="L13" s="275"/>
      <c r="M13" s="275"/>
      <c r="N13" s="275"/>
    </row>
    <row r="14" spans="1:14" ht="12.75">
      <c r="A14" s="282"/>
      <c r="B14" s="283"/>
      <c r="C14" s="283"/>
      <c r="D14" s="281"/>
      <c r="E14" s="275"/>
      <c r="F14" s="275"/>
      <c r="G14" s="275"/>
      <c r="H14" s="275"/>
      <c r="I14" s="275"/>
      <c r="J14" s="275"/>
      <c r="K14" s="275"/>
      <c r="L14" s="275"/>
      <c r="M14" s="275"/>
      <c r="N14" s="275"/>
    </row>
    <row r="15" spans="1:14" ht="12.75">
      <c r="A15" s="284"/>
      <c r="B15" s="284"/>
      <c r="C15" s="284"/>
      <c r="E15" s="275"/>
      <c r="F15" s="275"/>
      <c r="G15" s="275"/>
      <c r="H15" s="275"/>
      <c r="I15" s="275"/>
      <c r="J15" s="275"/>
      <c r="K15" s="275"/>
      <c r="L15" s="275"/>
      <c r="M15" s="275"/>
      <c r="N15" s="275"/>
    </row>
    <row r="16" spans="1:14" ht="12.75">
      <c r="A16" s="284"/>
      <c r="B16" s="284"/>
      <c r="C16" s="284"/>
      <c r="E16" s="275"/>
      <c r="F16" s="275"/>
      <c r="G16" s="275"/>
      <c r="H16" s="275"/>
      <c r="I16" s="275"/>
      <c r="J16" s="275"/>
      <c r="K16" s="275"/>
      <c r="L16" s="275"/>
      <c r="M16" s="275"/>
      <c r="N16" s="275"/>
    </row>
    <row r="17" spans="1:14" ht="12.75">
      <c r="A17" s="284"/>
      <c r="B17" s="284"/>
      <c r="C17" s="284"/>
      <c r="E17" s="275"/>
      <c r="F17" s="275"/>
      <c r="G17" s="275"/>
      <c r="H17" s="275"/>
      <c r="I17" s="275"/>
      <c r="J17" s="275"/>
      <c r="K17" s="275"/>
      <c r="L17" s="275"/>
      <c r="M17" s="275"/>
      <c r="N17" s="275"/>
    </row>
    <row r="18" spans="1:14" ht="12.75">
      <c r="A18" s="284"/>
      <c r="B18" s="284"/>
      <c r="C18" s="284"/>
      <c r="E18" s="275"/>
      <c r="F18" s="275"/>
      <c r="G18" s="275"/>
      <c r="H18" s="275"/>
      <c r="I18" s="275"/>
      <c r="J18" s="275"/>
      <c r="K18" s="275"/>
      <c r="L18" s="275"/>
      <c r="M18" s="275"/>
      <c r="N18" s="275"/>
    </row>
    <row r="19" spans="1:14" ht="12.75">
      <c r="A19" s="284" t="s">
        <v>11</v>
      </c>
      <c r="D19" s="284"/>
      <c r="E19" s="275"/>
      <c r="F19" s="284"/>
      <c r="G19" s="284"/>
      <c r="H19" s="284"/>
      <c r="I19" s="284"/>
      <c r="J19" s="284"/>
      <c r="K19" s="284"/>
      <c r="L19" s="284"/>
      <c r="M19" s="284"/>
      <c r="N19" s="284"/>
    </row>
    <row r="20" spans="5:14" ht="12.75" customHeight="1">
      <c r="E20" s="284"/>
      <c r="F20" s="370"/>
      <c r="G20" s="370"/>
      <c r="H20" s="370"/>
      <c r="I20" s="370"/>
      <c r="J20" s="370"/>
      <c r="K20" s="370"/>
      <c r="L20" s="370"/>
      <c r="M20" s="370"/>
      <c r="N20" s="370"/>
    </row>
    <row r="21" spans="5:16" ht="12.75" customHeight="1">
      <c r="E21" s="370"/>
      <c r="F21" s="370"/>
      <c r="G21" s="370"/>
      <c r="H21" s="370"/>
      <c r="I21" s="370"/>
      <c r="J21" s="370"/>
      <c r="K21" s="757" t="s">
        <v>758</v>
      </c>
      <c r="L21" s="757"/>
      <c r="M21" s="757"/>
      <c r="N21" s="757"/>
      <c r="O21" s="757"/>
      <c r="P21" s="757"/>
    </row>
    <row r="22" spans="1:16" ht="13.5">
      <c r="A22" s="284"/>
      <c r="B22" s="284"/>
      <c r="E22" s="275"/>
      <c r="F22" s="284"/>
      <c r="G22" s="284"/>
      <c r="H22" s="284"/>
      <c r="I22" s="284"/>
      <c r="J22" s="284"/>
      <c r="K22" s="757" t="s">
        <v>759</v>
      </c>
      <c r="L22" s="757"/>
      <c r="M22" s="757"/>
      <c r="N22" s="757"/>
      <c r="O22" s="757"/>
      <c r="P22" s="757"/>
    </row>
    <row r="24" spans="1:14" ht="12">
      <c r="A24" s="979"/>
      <c r="B24" s="979"/>
      <c r="C24" s="979"/>
      <c r="D24" s="979"/>
      <c r="E24" s="979"/>
      <c r="F24" s="979"/>
      <c r="G24" s="979"/>
      <c r="H24" s="979"/>
      <c r="I24" s="979"/>
      <c r="J24" s="979"/>
      <c r="K24" s="979"/>
      <c r="L24" s="979"/>
      <c r="M24" s="979"/>
      <c r="N24" s="979"/>
    </row>
  </sheetData>
  <sheetProtection/>
  <mergeCells count="17">
    <mergeCell ref="K21:P21"/>
    <mergeCell ref="K22:P22"/>
    <mergeCell ref="A24:N24"/>
    <mergeCell ref="C8:C9"/>
    <mergeCell ref="H7:N7"/>
    <mergeCell ref="A8:A9"/>
    <mergeCell ref="B8:B9"/>
    <mergeCell ref="D8:D9"/>
    <mergeCell ref="E8:H8"/>
    <mergeCell ref="O8:P8"/>
    <mergeCell ref="I8:N8"/>
    <mergeCell ref="A6:N6"/>
    <mergeCell ref="D1:E1"/>
    <mergeCell ref="M1:N1"/>
    <mergeCell ref="A2:N2"/>
    <mergeCell ref="A3:N3"/>
    <mergeCell ref="A4:N5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94" r:id="rId1"/>
</worksheet>
</file>

<file path=xl/worksheets/sheet6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4"/>
  <sheetViews>
    <sheetView view="pageBreakPreview" zoomScaleNormal="70" zoomScaleSheetLayoutView="100" zoomScalePageLayoutView="0" workbookViewId="0" topLeftCell="A1">
      <selection activeCell="C38" sqref="C38"/>
    </sheetView>
  </sheetViews>
  <sheetFormatPr defaultColWidth="9.140625" defaultRowHeight="12.75"/>
  <cols>
    <col min="1" max="1" width="5.57421875" style="275" customWidth="1"/>
    <col min="2" max="2" width="8.8515625" style="275" customWidth="1"/>
    <col min="3" max="3" width="10.28125" style="275" customWidth="1"/>
    <col min="4" max="4" width="12.8515625" style="275" customWidth="1"/>
    <col min="5" max="5" width="8.7109375" style="263" customWidth="1"/>
    <col min="6" max="7" width="8.00390625" style="263" customWidth="1"/>
    <col min="8" max="10" width="8.140625" style="263" customWidth="1"/>
    <col min="11" max="11" width="8.421875" style="263" customWidth="1"/>
    <col min="12" max="12" width="8.140625" style="263" customWidth="1"/>
    <col min="13" max="13" width="11.28125" style="263" customWidth="1"/>
    <col min="14" max="14" width="11.8515625" style="263" customWidth="1"/>
    <col min="15" max="15" width="9.140625" style="275" customWidth="1"/>
    <col min="16" max="16" width="12.00390625" style="275" customWidth="1"/>
    <col min="17" max="16384" width="9.140625" style="263" customWidth="1"/>
  </cols>
  <sheetData>
    <row r="1" spans="4:14" ht="12.75" customHeight="1">
      <c r="D1" s="976"/>
      <c r="E1" s="976"/>
      <c r="F1" s="275"/>
      <c r="G1" s="275"/>
      <c r="H1" s="275"/>
      <c r="I1" s="275"/>
      <c r="J1" s="275"/>
      <c r="K1" s="275"/>
      <c r="L1" s="275"/>
      <c r="M1" s="978" t="s">
        <v>650</v>
      </c>
      <c r="N1" s="978"/>
    </row>
    <row r="2" spans="1:14" ht="15">
      <c r="A2" s="974" t="s">
        <v>0</v>
      </c>
      <c r="B2" s="974"/>
      <c r="C2" s="974"/>
      <c r="D2" s="974"/>
      <c r="E2" s="974"/>
      <c r="F2" s="974"/>
      <c r="G2" s="974"/>
      <c r="H2" s="974"/>
      <c r="I2" s="974"/>
      <c r="J2" s="974"/>
      <c r="K2" s="974"/>
      <c r="L2" s="974"/>
      <c r="M2" s="974"/>
      <c r="N2" s="974"/>
    </row>
    <row r="3" spans="1:14" ht="18">
      <c r="A3" s="975" t="s">
        <v>681</v>
      </c>
      <c r="B3" s="975"/>
      <c r="C3" s="975"/>
      <c r="D3" s="975"/>
      <c r="E3" s="975"/>
      <c r="F3" s="975"/>
      <c r="G3" s="975"/>
      <c r="H3" s="975"/>
      <c r="I3" s="975"/>
      <c r="J3" s="975"/>
      <c r="K3" s="975"/>
      <c r="L3" s="975"/>
      <c r="M3" s="975"/>
      <c r="N3" s="975"/>
    </row>
    <row r="4" spans="1:14" ht="9.75" customHeight="1">
      <c r="A4" s="989" t="s">
        <v>684</v>
      </c>
      <c r="B4" s="989"/>
      <c r="C4" s="989"/>
      <c r="D4" s="989"/>
      <c r="E4" s="989"/>
      <c r="F4" s="989"/>
      <c r="G4" s="989"/>
      <c r="H4" s="989"/>
      <c r="I4" s="989"/>
      <c r="J4" s="989"/>
      <c r="K4" s="989"/>
      <c r="L4" s="989"/>
      <c r="M4" s="989"/>
      <c r="N4" s="989"/>
    </row>
    <row r="5" spans="1:16" s="264" customFormat="1" ht="18.75" customHeight="1">
      <c r="A5" s="989"/>
      <c r="B5" s="989"/>
      <c r="C5" s="989"/>
      <c r="D5" s="989"/>
      <c r="E5" s="989"/>
      <c r="F5" s="989"/>
      <c r="G5" s="989"/>
      <c r="H5" s="989"/>
      <c r="I5" s="989"/>
      <c r="J5" s="989"/>
      <c r="K5" s="989"/>
      <c r="L5" s="989"/>
      <c r="M5" s="989"/>
      <c r="N5" s="989"/>
      <c r="O5" s="336"/>
      <c r="P5" s="336"/>
    </row>
    <row r="6" spans="1:14" ht="12">
      <c r="A6" s="977"/>
      <c r="B6" s="977"/>
      <c r="C6" s="977"/>
      <c r="D6" s="977"/>
      <c r="E6" s="977"/>
      <c r="F6" s="977"/>
      <c r="G6" s="977"/>
      <c r="H6" s="977"/>
      <c r="I6" s="977"/>
      <c r="J6" s="977"/>
      <c r="K6" s="977"/>
      <c r="L6" s="977"/>
      <c r="M6" s="977"/>
      <c r="N6" s="977"/>
    </row>
    <row r="7" spans="1:14" ht="12.75">
      <c r="A7" s="501" t="s">
        <v>780</v>
      </c>
      <c r="B7" s="501"/>
      <c r="D7" s="309"/>
      <c r="E7" s="275"/>
      <c r="F7" s="275"/>
      <c r="G7" s="275"/>
      <c r="H7" s="980"/>
      <c r="I7" s="980"/>
      <c r="J7" s="980"/>
      <c r="K7" s="980"/>
      <c r="L7" s="980"/>
      <c r="M7" s="980"/>
      <c r="N7" s="980"/>
    </row>
    <row r="8" spans="1:16" ht="46.5" customHeight="1">
      <c r="A8" s="923" t="s">
        <v>2</v>
      </c>
      <c r="B8" s="923" t="s">
        <v>3</v>
      </c>
      <c r="C8" s="987" t="s">
        <v>479</v>
      </c>
      <c r="D8" s="985" t="s">
        <v>80</v>
      </c>
      <c r="E8" s="981" t="s">
        <v>81</v>
      </c>
      <c r="F8" s="982"/>
      <c r="G8" s="982"/>
      <c r="H8" s="983"/>
      <c r="I8" s="923" t="s">
        <v>644</v>
      </c>
      <c r="J8" s="923"/>
      <c r="K8" s="923"/>
      <c r="L8" s="923"/>
      <c r="M8" s="923"/>
      <c r="N8" s="923"/>
      <c r="O8" s="972" t="s">
        <v>719</v>
      </c>
      <c r="P8" s="972"/>
    </row>
    <row r="9" spans="1:16" ht="44.25" customHeight="1">
      <c r="A9" s="923"/>
      <c r="B9" s="923"/>
      <c r="C9" s="988"/>
      <c r="D9" s="986"/>
      <c r="E9" s="328" t="s">
        <v>85</v>
      </c>
      <c r="F9" s="328" t="s">
        <v>17</v>
      </c>
      <c r="G9" s="328" t="s">
        <v>38</v>
      </c>
      <c r="H9" s="328" t="s">
        <v>679</v>
      </c>
      <c r="I9" s="335" t="s">
        <v>15</v>
      </c>
      <c r="J9" s="335" t="s">
        <v>645</v>
      </c>
      <c r="K9" s="335" t="s">
        <v>646</v>
      </c>
      <c r="L9" s="335" t="s">
        <v>647</v>
      </c>
      <c r="M9" s="335" t="s">
        <v>648</v>
      </c>
      <c r="N9" s="335" t="s">
        <v>649</v>
      </c>
      <c r="O9" s="347" t="s">
        <v>727</v>
      </c>
      <c r="P9" s="347" t="s">
        <v>725</v>
      </c>
    </row>
    <row r="10" spans="1:16" s="343" customFormat="1" ht="12.75">
      <c r="A10" s="341">
        <v>1</v>
      </c>
      <c r="B10" s="341">
        <v>2</v>
      </c>
      <c r="C10" s="341">
        <v>3</v>
      </c>
      <c r="D10" s="341">
        <v>8</v>
      </c>
      <c r="E10" s="341">
        <v>9</v>
      </c>
      <c r="F10" s="341">
        <v>10</v>
      </c>
      <c r="G10" s="341">
        <v>11</v>
      </c>
      <c r="H10" s="341">
        <v>12</v>
      </c>
      <c r="I10" s="341">
        <v>9</v>
      </c>
      <c r="J10" s="341">
        <v>10</v>
      </c>
      <c r="K10" s="341">
        <v>11</v>
      </c>
      <c r="L10" s="341">
        <v>12</v>
      </c>
      <c r="M10" s="341">
        <v>13</v>
      </c>
      <c r="N10" s="341">
        <v>14</v>
      </c>
      <c r="O10" s="341">
        <v>15</v>
      </c>
      <c r="P10" s="341">
        <v>16</v>
      </c>
    </row>
    <row r="11" spans="1:16" ht="12">
      <c r="A11" s="279">
        <v>1</v>
      </c>
      <c r="B11" s="990" t="s">
        <v>757</v>
      </c>
      <c r="C11" s="991"/>
      <c r="D11" s="991"/>
      <c r="E11" s="991"/>
      <c r="F11" s="991"/>
      <c r="G11" s="991"/>
      <c r="H11" s="991"/>
      <c r="I11" s="991"/>
      <c r="J11" s="991"/>
      <c r="K11" s="991"/>
      <c r="L11" s="991"/>
      <c r="M11" s="991"/>
      <c r="N11" s="991"/>
      <c r="O11" s="991"/>
      <c r="P11" s="992"/>
    </row>
    <row r="12" spans="1:16" ht="12">
      <c r="A12" s="279">
        <v>2</v>
      </c>
      <c r="B12" s="993"/>
      <c r="C12" s="994"/>
      <c r="D12" s="994"/>
      <c r="E12" s="994"/>
      <c r="F12" s="994"/>
      <c r="G12" s="994"/>
      <c r="H12" s="994"/>
      <c r="I12" s="994"/>
      <c r="J12" s="994"/>
      <c r="K12" s="994"/>
      <c r="L12" s="994"/>
      <c r="M12" s="994"/>
      <c r="N12" s="994"/>
      <c r="O12" s="994"/>
      <c r="P12" s="995"/>
    </row>
    <row r="13" spans="1:16" ht="12">
      <c r="A13" s="279">
        <v>3</v>
      </c>
      <c r="B13" s="993"/>
      <c r="C13" s="994"/>
      <c r="D13" s="994"/>
      <c r="E13" s="994"/>
      <c r="F13" s="994"/>
      <c r="G13" s="994"/>
      <c r="H13" s="994"/>
      <c r="I13" s="994"/>
      <c r="J13" s="994"/>
      <c r="K13" s="994"/>
      <c r="L13" s="994"/>
      <c r="M13" s="994"/>
      <c r="N13" s="994"/>
      <c r="O13" s="994"/>
      <c r="P13" s="995"/>
    </row>
    <row r="14" spans="1:16" ht="12">
      <c r="A14" s="279">
        <v>4</v>
      </c>
      <c r="B14" s="993"/>
      <c r="C14" s="994"/>
      <c r="D14" s="994"/>
      <c r="E14" s="994"/>
      <c r="F14" s="994"/>
      <c r="G14" s="994"/>
      <c r="H14" s="994"/>
      <c r="I14" s="994"/>
      <c r="J14" s="994"/>
      <c r="K14" s="994"/>
      <c r="L14" s="994"/>
      <c r="M14" s="994"/>
      <c r="N14" s="994"/>
      <c r="O14" s="994"/>
      <c r="P14" s="995"/>
    </row>
    <row r="15" spans="1:16" ht="12">
      <c r="A15" s="279">
        <v>5</v>
      </c>
      <c r="B15" s="993"/>
      <c r="C15" s="994"/>
      <c r="D15" s="994"/>
      <c r="E15" s="994"/>
      <c r="F15" s="994"/>
      <c r="G15" s="994"/>
      <c r="H15" s="994"/>
      <c r="I15" s="994"/>
      <c r="J15" s="994"/>
      <c r="K15" s="994"/>
      <c r="L15" s="994"/>
      <c r="M15" s="994"/>
      <c r="N15" s="994"/>
      <c r="O15" s="994"/>
      <c r="P15" s="995"/>
    </row>
    <row r="16" spans="1:16" ht="12">
      <c r="A16" s="279">
        <v>6</v>
      </c>
      <c r="B16" s="993"/>
      <c r="C16" s="994"/>
      <c r="D16" s="994"/>
      <c r="E16" s="994"/>
      <c r="F16" s="994"/>
      <c r="G16" s="994"/>
      <c r="H16" s="994"/>
      <c r="I16" s="994"/>
      <c r="J16" s="994"/>
      <c r="K16" s="994"/>
      <c r="L16" s="994"/>
      <c r="M16" s="994"/>
      <c r="N16" s="994"/>
      <c r="O16" s="994"/>
      <c r="P16" s="995"/>
    </row>
    <row r="17" spans="1:16" ht="12">
      <c r="A17" s="279">
        <v>7</v>
      </c>
      <c r="B17" s="993"/>
      <c r="C17" s="994"/>
      <c r="D17" s="994"/>
      <c r="E17" s="994"/>
      <c r="F17" s="994"/>
      <c r="G17" s="994"/>
      <c r="H17" s="994"/>
      <c r="I17" s="994"/>
      <c r="J17" s="994"/>
      <c r="K17" s="994"/>
      <c r="L17" s="994"/>
      <c r="M17" s="994"/>
      <c r="N17" s="994"/>
      <c r="O17" s="994"/>
      <c r="P17" s="995"/>
    </row>
    <row r="18" spans="1:16" ht="12">
      <c r="A18" s="279">
        <v>8</v>
      </c>
      <c r="B18" s="993"/>
      <c r="C18" s="994"/>
      <c r="D18" s="994"/>
      <c r="E18" s="994"/>
      <c r="F18" s="994"/>
      <c r="G18" s="994"/>
      <c r="H18" s="994"/>
      <c r="I18" s="994"/>
      <c r="J18" s="994"/>
      <c r="K18" s="994"/>
      <c r="L18" s="994"/>
      <c r="M18" s="994"/>
      <c r="N18" s="994"/>
      <c r="O18" s="994"/>
      <c r="P18" s="995"/>
    </row>
    <row r="19" spans="1:16" ht="12">
      <c r="A19" s="279">
        <v>9</v>
      </c>
      <c r="B19" s="993"/>
      <c r="C19" s="994"/>
      <c r="D19" s="994"/>
      <c r="E19" s="994"/>
      <c r="F19" s="994"/>
      <c r="G19" s="994"/>
      <c r="H19" s="994"/>
      <c r="I19" s="994"/>
      <c r="J19" s="994"/>
      <c r="K19" s="994"/>
      <c r="L19" s="994"/>
      <c r="M19" s="994"/>
      <c r="N19" s="994"/>
      <c r="O19" s="994"/>
      <c r="P19" s="995"/>
    </row>
    <row r="20" spans="1:16" ht="12">
      <c r="A20" s="279">
        <v>10</v>
      </c>
      <c r="B20" s="993"/>
      <c r="C20" s="994"/>
      <c r="D20" s="994"/>
      <c r="E20" s="994"/>
      <c r="F20" s="994"/>
      <c r="G20" s="994"/>
      <c r="H20" s="994"/>
      <c r="I20" s="994"/>
      <c r="J20" s="994"/>
      <c r="K20" s="994"/>
      <c r="L20" s="994"/>
      <c r="M20" s="994"/>
      <c r="N20" s="994"/>
      <c r="O20" s="994"/>
      <c r="P20" s="995"/>
    </row>
    <row r="21" spans="1:16" ht="12">
      <c r="A21" s="279">
        <v>11</v>
      </c>
      <c r="B21" s="996"/>
      <c r="C21" s="997"/>
      <c r="D21" s="997"/>
      <c r="E21" s="997"/>
      <c r="F21" s="997"/>
      <c r="G21" s="997"/>
      <c r="H21" s="997"/>
      <c r="I21" s="997"/>
      <c r="J21" s="997"/>
      <c r="K21" s="997"/>
      <c r="L21" s="997"/>
      <c r="M21" s="997"/>
      <c r="N21" s="997"/>
      <c r="O21" s="997"/>
      <c r="P21" s="998"/>
    </row>
    <row r="22" spans="1:16" ht="12">
      <c r="A22" s="279" t="s">
        <v>15</v>
      </c>
      <c r="B22" s="280"/>
      <c r="C22" s="280"/>
      <c r="D22" s="312"/>
      <c r="E22" s="280"/>
      <c r="F22" s="280"/>
      <c r="G22" s="280"/>
      <c r="H22" s="280"/>
      <c r="I22" s="280"/>
      <c r="J22" s="280"/>
      <c r="K22" s="280"/>
      <c r="L22" s="280"/>
      <c r="M22" s="280"/>
      <c r="N22" s="280"/>
      <c r="O22" s="280"/>
      <c r="P22" s="280"/>
    </row>
    <row r="23" spans="1:14" ht="12">
      <c r="A23" s="281"/>
      <c r="B23" s="281"/>
      <c r="C23" s="281"/>
      <c r="D23" s="281"/>
      <c r="E23" s="275"/>
      <c r="F23" s="275"/>
      <c r="G23" s="275"/>
      <c r="H23" s="275"/>
      <c r="I23" s="275"/>
      <c r="J23" s="275"/>
      <c r="K23" s="275"/>
      <c r="L23" s="275"/>
      <c r="M23" s="275"/>
      <c r="N23" s="275"/>
    </row>
    <row r="24" spans="1:14" ht="12.75">
      <c r="A24" s="282"/>
      <c r="B24" s="283"/>
      <c r="C24" s="283"/>
      <c r="D24" s="281"/>
      <c r="E24" s="275"/>
      <c r="F24" s="275"/>
      <c r="G24" s="275"/>
      <c r="H24" s="275"/>
      <c r="I24" s="275"/>
      <c r="J24" s="275"/>
      <c r="K24" s="275"/>
      <c r="L24" s="275"/>
      <c r="M24" s="275"/>
      <c r="N24" s="275"/>
    </row>
    <row r="25" spans="1:14" ht="12.75">
      <c r="A25" s="284"/>
      <c r="B25" s="284"/>
      <c r="C25" s="284"/>
      <c r="E25" s="275"/>
      <c r="F25" s="275"/>
      <c r="G25" s="275"/>
      <c r="H25" s="275"/>
      <c r="I25" s="275"/>
      <c r="J25" s="275"/>
      <c r="K25" s="275"/>
      <c r="L25" s="275"/>
      <c r="M25" s="275"/>
      <c r="N25" s="275"/>
    </row>
    <row r="26" spans="1:14" ht="12.75">
      <c r="A26" s="284"/>
      <c r="B26" s="284"/>
      <c r="C26" s="284"/>
      <c r="E26" s="275"/>
      <c r="F26" s="275"/>
      <c r="G26" s="275"/>
      <c r="H26" s="275"/>
      <c r="I26" s="275"/>
      <c r="J26" s="275"/>
      <c r="K26" s="275"/>
      <c r="L26" s="275"/>
      <c r="M26" s="275"/>
      <c r="N26" s="275"/>
    </row>
    <row r="27" spans="1:14" ht="12.75">
      <c r="A27" s="284"/>
      <c r="B27" s="284"/>
      <c r="C27" s="284"/>
      <c r="E27" s="275"/>
      <c r="F27" s="275"/>
      <c r="G27" s="275"/>
      <c r="H27" s="275"/>
      <c r="I27" s="275"/>
      <c r="J27" s="275"/>
      <c r="K27" s="275"/>
      <c r="L27" s="275"/>
      <c r="M27" s="275"/>
      <c r="N27" s="275"/>
    </row>
    <row r="28" spans="1:14" ht="12.75">
      <c r="A28" s="284"/>
      <c r="B28" s="284"/>
      <c r="C28" s="284"/>
      <c r="E28" s="275"/>
      <c r="F28" s="275"/>
      <c r="G28" s="275"/>
      <c r="H28" s="275"/>
      <c r="I28" s="275"/>
      <c r="J28" s="275"/>
      <c r="K28" s="275"/>
      <c r="L28" s="275"/>
      <c r="M28" s="275"/>
      <c r="N28" s="275"/>
    </row>
    <row r="29" spans="1:14" ht="12.75">
      <c r="A29" s="284" t="s">
        <v>11</v>
      </c>
      <c r="D29" s="284"/>
      <c r="E29" s="275"/>
      <c r="F29" s="284"/>
      <c r="G29" s="284"/>
      <c r="H29" s="284"/>
      <c r="I29" s="284"/>
      <c r="J29" s="284"/>
      <c r="K29" s="284"/>
      <c r="L29" s="284"/>
      <c r="M29" s="284"/>
      <c r="N29" s="284"/>
    </row>
    <row r="30" spans="5:14" ht="12.75" customHeight="1">
      <c r="E30" s="284"/>
      <c r="F30" s="370"/>
      <c r="G30" s="370"/>
      <c r="H30" s="370"/>
      <c r="I30" s="370"/>
      <c r="J30" s="370"/>
      <c r="K30" s="370"/>
      <c r="L30" s="370"/>
      <c r="M30" s="370"/>
      <c r="N30" s="370"/>
    </row>
    <row r="31" spans="5:16" ht="12.75" customHeight="1">
      <c r="E31" s="370"/>
      <c r="F31" s="370"/>
      <c r="G31" s="370"/>
      <c r="H31" s="370"/>
      <c r="I31" s="370"/>
      <c r="J31" s="370"/>
      <c r="K31" s="757" t="s">
        <v>758</v>
      </c>
      <c r="L31" s="757"/>
      <c r="M31" s="757"/>
      <c r="N31" s="757"/>
      <c r="O31" s="757"/>
      <c r="P31" s="757"/>
    </row>
    <row r="32" spans="1:16" ht="13.5">
      <c r="A32" s="284"/>
      <c r="B32" s="284"/>
      <c r="E32" s="275"/>
      <c r="F32" s="284"/>
      <c r="G32" s="284"/>
      <c r="H32" s="284"/>
      <c r="I32" s="284"/>
      <c r="J32" s="284"/>
      <c r="K32" s="757" t="s">
        <v>759</v>
      </c>
      <c r="L32" s="757"/>
      <c r="M32" s="757"/>
      <c r="N32" s="757"/>
      <c r="O32" s="757"/>
      <c r="P32" s="757"/>
    </row>
    <row r="34" spans="1:14" ht="12">
      <c r="A34" s="979"/>
      <c r="B34" s="979"/>
      <c r="C34" s="979"/>
      <c r="D34" s="979"/>
      <c r="E34" s="979"/>
      <c r="F34" s="979"/>
      <c r="G34" s="979"/>
      <c r="H34" s="979"/>
      <c r="I34" s="979"/>
      <c r="J34" s="979"/>
      <c r="K34" s="979"/>
      <c r="L34" s="979"/>
      <c r="M34" s="979"/>
      <c r="N34" s="979"/>
    </row>
  </sheetData>
  <sheetProtection/>
  <mergeCells count="18">
    <mergeCell ref="B11:P21"/>
    <mergeCell ref="K31:P31"/>
    <mergeCell ref="K32:P32"/>
    <mergeCell ref="A34:N34"/>
    <mergeCell ref="C8:C9"/>
    <mergeCell ref="H7:N7"/>
    <mergeCell ref="A8:A9"/>
    <mergeCell ref="B8:B9"/>
    <mergeCell ref="D8:D9"/>
    <mergeCell ref="E8:H8"/>
    <mergeCell ref="O8:P8"/>
    <mergeCell ref="I8:N8"/>
    <mergeCell ref="A6:N6"/>
    <mergeCell ref="D1:E1"/>
    <mergeCell ref="M1:N1"/>
    <mergeCell ref="A2:N2"/>
    <mergeCell ref="A3:N3"/>
    <mergeCell ref="A4:N5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90" r:id="rId1"/>
</worksheet>
</file>

<file path=xl/worksheets/sheet6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4"/>
  <sheetViews>
    <sheetView view="pageBreakPreview" zoomScaleNormal="70" zoomScaleSheetLayoutView="100" zoomScalePageLayoutView="0" workbookViewId="0" topLeftCell="A1">
      <selection activeCell="C38" sqref="C38"/>
    </sheetView>
  </sheetViews>
  <sheetFormatPr defaultColWidth="9.140625" defaultRowHeight="12.75"/>
  <cols>
    <col min="1" max="1" width="5.57421875" style="275" customWidth="1"/>
    <col min="2" max="2" width="8.8515625" style="275" customWidth="1"/>
    <col min="3" max="3" width="10.28125" style="275" customWidth="1"/>
    <col min="4" max="4" width="12.8515625" style="275" customWidth="1"/>
    <col min="5" max="5" width="8.7109375" style="263" customWidth="1"/>
    <col min="6" max="7" width="8.00390625" style="263" customWidth="1"/>
    <col min="8" max="10" width="8.140625" style="263" customWidth="1"/>
    <col min="11" max="11" width="8.421875" style="263" customWidth="1"/>
    <col min="12" max="12" width="8.140625" style="263" customWidth="1"/>
    <col min="13" max="13" width="11.28125" style="263" customWidth="1"/>
    <col min="14" max="14" width="11.8515625" style="263" customWidth="1"/>
    <col min="15" max="15" width="9.140625" style="275" customWidth="1"/>
    <col min="16" max="16" width="13.00390625" style="275" customWidth="1"/>
    <col min="17" max="16384" width="9.140625" style="263" customWidth="1"/>
  </cols>
  <sheetData>
    <row r="1" spans="4:14" ht="12.75" customHeight="1">
      <c r="D1" s="976"/>
      <c r="E1" s="976"/>
      <c r="F1" s="275"/>
      <c r="G1" s="275"/>
      <c r="H1" s="275"/>
      <c r="I1" s="275"/>
      <c r="J1" s="275"/>
      <c r="K1" s="275"/>
      <c r="L1" s="275"/>
      <c r="M1" s="978" t="s">
        <v>663</v>
      </c>
      <c r="N1" s="978"/>
    </row>
    <row r="2" spans="1:14" ht="15">
      <c r="A2" s="974" t="s">
        <v>0</v>
      </c>
      <c r="B2" s="974"/>
      <c r="C2" s="974"/>
      <c r="D2" s="974"/>
      <c r="E2" s="974"/>
      <c r="F2" s="974"/>
      <c r="G2" s="974"/>
      <c r="H2" s="974"/>
      <c r="I2" s="974"/>
      <c r="J2" s="974"/>
      <c r="K2" s="974"/>
      <c r="L2" s="974"/>
      <c r="M2" s="974"/>
      <c r="N2" s="974"/>
    </row>
    <row r="3" spans="1:14" ht="18">
      <c r="A3" s="975" t="s">
        <v>790</v>
      </c>
      <c r="B3" s="975"/>
      <c r="C3" s="975"/>
      <c r="D3" s="975"/>
      <c r="E3" s="975"/>
      <c r="F3" s="975"/>
      <c r="G3" s="975"/>
      <c r="H3" s="975"/>
      <c r="I3" s="975"/>
      <c r="J3" s="975"/>
      <c r="K3" s="975"/>
      <c r="L3" s="975"/>
      <c r="M3" s="975"/>
      <c r="N3" s="975"/>
    </row>
    <row r="4" spans="1:14" ht="9.75" customHeight="1">
      <c r="A4" s="989" t="s">
        <v>828</v>
      </c>
      <c r="B4" s="989"/>
      <c r="C4" s="989"/>
      <c r="D4" s="989"/>
      <c r="E4" s="989"/>
      <c r="F4" s="989"/>
      <c r="G4" s="989"/>
      <c r="H4" s="989"/>
      <c r="I4" s="989"/>
      <c r="J4" s="989"/>
      <c r="K4" s="989"/>
      <c r="L4" s="989"/>
      <c r="M4" s="989"/>
      <c r="N4" s="989"/>
    </row>
    <row r="5" spans="1:16" s="264" customFormat="1" ht="18.75" customHeight="1">
      <c r="A5" s="989"/>
      <c r="B5" s="989"/>
      <c r="C5" s="989"/>
      <c r="D5" s="989"/>
      <c r="E5" s="989"/>
      <c r="F5" s="989"/>
      <c r="G5" s="989"/>
      <c r="H5" s="989"/>
      <c r="I5" s="989"/>
      <c r="J5" s="989"/>
      <c r="K5" s="989"/>
      <c r="L5" s="989"/>
      <c r="M5" s="989"/>
      <c r="N5" s="989"/>
      <c r="O5" s="336"/>
      <c r="P5" s="336"/>
    </row>
    <row r="6" spans="1:14" ht="12">
      <c r="A6" s="977"/>
      <c r="B6" s="977"/>
      <c r="C6" s="977"/>
      <c r="D6" s="977"/>
      <c r="E6" s="977"/>
      <c r="F6" s="977"/>
      <c r="G6" s="977"/>
      <c r="H6" s="977"/>
      <c r="I6" s="977"/>
      <c r="J6" s="977"/>
      <c r="K6" s="977"/>
      <c r="L6" s="977"/>
      <c r="M6" s="977"/>
      <c r="N6" s="977"/>
    </row>
    <row r="7" spans="1:14" ht="12.75">
      <c r="A7" s="501" t="s">
        <v>780</v>
      </c>
      <c r="B7" s="501"/>
      <c r="C7" s="501"/>
      <c r="D7" s="309"/>
      <c r="E7" s="275"/>
      <c r="F7" s="275"/>
      <c r="G7" s="275"/>
      <c r="H7" s="980"/>
      <c r="I7" s="980"/>
      <c r="J7" s="980"/>
      <c r="K7" s="980"/>
      <c r="L7" s="980"/>
      <c r="M7" s="980"/>
      <c r="N7" s="980"/>
    </row>
    <row r="8" spans="1:16" ht="24.75" customHeight="1">
      <c r="A8" s="923" t="s">
        <v>2</v>
      </c>
      <c r="B8" s="923" t="s">
        <v>3</v>
      </c>
      <c r="C8" s="987" t="s">
        <v>479</v>
      </c>
      <c r="D8" s="985" t="s">
        <v>80</v>
      </c>
      <c r="E8" s="981" t="s">
        <v>81</v>
      </c>
      <c r="F8" s="982"/>
      <c r="G8" s="982"/>
      <c r="H8" s="983"/>
      <c r="I8" s="923" t="s">
        <v>644</v>
      </c>
      <c r="J8" s="923"/>
      <c r="K8" s="923"/>
      <c r="L8" s="923"/>
      <c r="M8" s="923"/>
      <c r="N8" s="923"/>
      <c r="O8" s="972" t="s">
        <v>719</v>
      </c>
      <c r="P8" s="972"/>
    </row>
    <row r="9" spans="1:16" ht="44.25" customHeight="1">
      <c r="A9" s="923"/>
      <c r="B9" s="923"/>
      <c r="C9" s="988"/>
      <c r="D9" s="986"/>
      <c r="E9" s="329" t="s">
        <v>85</v>
      </c>
      <c r="F9" s="329" t="s">
        <v>17</v>
      </c>
      <c r="G9" s="329" t="s">
        <v>38</v>
      </c>
      <c r="H9" s="329" t="s">
        <v>679</v>
      </c>
      <c r="I9" s="335" t="s">
        <v>15</v>
      </c>
      <c r="J9" s="335" t="s">
        <v>645</v>
      </c>
      <c r="K9" s="335" t="s">
        <v>646</v>
      </c>
      <c r="L9" s="335" t="s">
        <v>647</v>
      </c>
      <c r="M9" s="335" t="s">
        <v>648</v>
      </c>
      <c r="N9" s="335" t="s">
        <v>649</v>
      </c>
      <c r="O9" s="347" t="s">
        <v>727</v>
      </c>
      <c r="P9" s="347" t="s">
        <v>725</v>
      </c>
    </row>
    <row r="10" spans="1:16" s="343" customFormat="1" ht="12.75">
      <c r="A10" s="341">
        <v>1</v>
      </c>
      <c r="B10" s="341">
        <v>2</v>
      </c>
      <c r="C10" s="341">
        <v>3</v>
      </c>
      <c r="D10" s="341">
        <v>4</v>
      </c>
      <c r="E10" s="341">
        <v>5</v>
      </c>
      <c r="F10" s="341">
        <v>6</v>
      </c>
      <c r="G10" s="341">
        <v>7</v>
      </c>
      <c r="H10" s="341">
        <v>8</v>
      </c>
      <c r="I10" s="341">
        <v>9</v>
      </c>
      <c r="J10" s="341">
        <v>10</v>
      </c>
      <c r="K10" s="341">
        <v>11</v>
      </c>
      <c r="L10" s="341">
        <v>12</v>
      </c>
      <c r="M10" s="341">
        <v>13</v>
      </c>
      <c r="N10" s="341">
        <v>14</v>
      </c>
      <c r="O10" s="341">
        <v>15</v>
      </c>
      <c r="P10" s="341">
        <v>16</v>
      </c>
    </row>
    <row r="11" spans="1:16" ht="12">
      <c r="A11" s="279">
        <v>1</v>
      </c>
      <c r="B11" s="990" t="s">
        <v>757</v>
      </c>
      <c r="C11" s="991"/>
      <c r="D11" s="991"/>
      <c r="E11" s="991"/>
      <c r="F11" s="991"/>
      <c r="G11" s="991"/>
      <c r="H11" s="991"/>
      <c r="I11" s="991"/>
      <c r="J11" s="991"/>
      <c r="K11" s="991"/>
      <c r="L11" s="991"/>
      <c r="M11" s="991"/>
      <c r="N11" s="991"/>
      <c r="O11" s="991"/>
      <c r="P11" s="992"/>
    </row>
    <row r="12" spans="1:16" ht="12">
      <c r="A12" s="279">
        <v>2</v>
      </c>
      <c r="B12" s="993"/>
      <c r="C12" s="994"/>
      <c r="D12" s="994"/>
      <c r="E12" s="994"/>
      <c r="F12" s="994"/>
      <c r="G12" s="994"/>
      <c r="H12" s="994"/>
      <c r="I12" s="994"/>
      <c r="J12" s="994"/>
      <c r="K12" s="994"/>
      <c r="L12" s="994"/>
      <c r="M12" s="994"/>
      <c r="N12" s="994"/>
      <c r="O12" s="994"/>
      <c r="P12" s="995"/>
    </row>
    <row r="13" spans="1:16" ht="12">
      <c r="A13" s="279">
        <v>3</v>
      </c>
      <c r="B13" s="993"/>
      <c r="C13" s="994"/>
      <c r="D13" s="994"/>
      <c r="E13" s="994"/>
      <c r="F13" s="994"/>
      <c r="G13" s="994"/>
      <c r="H13" s="994"/>
      <c r="I13" s="994"/>
      <c r="J13" s="994"/>
      <c r="K13" s="994"/>
      <c r="L13" s="994"/>
      <c r="M13" s="994"/>
      <c r="N13" s="994"/>
      <c r="O13" s="994"/>
      <c r="P13" s="995"/>
    </row>
    <row r="14" spans="1:16" ht="12">
      <c r="A14" s="279">
        <v>4</v>
      </c>
      <c r="B14" s="993"/>
      <c r="C14" s="994"/>
      <c r="D14" s="994"/>
      <c r="E14" s="994"/>
      <c r="F14" s="994"/>
      <c r="G14" s="994"/>
      <c r="H14" s="994"/>
      <c r="I14" s="994"/>
      <c r="J14" s="994"/>
      <c r="K14" s="994"/>
      <c r="L14" s="994"/>
      <c r="M14" s="994"/>
      <c r="N14" s="994"/>
      <c r="O14" s="994"/>
      <c r="P14" s="995"/>
    </row>
    <row r="15" spans="1:16" ht="12">
      <c r="A15" s="279">
        <v>5</v>
      </c>
      <c r="B15" s="993"/>
      <c r="C15" s="994"/>
      <c r="D15" s="994"/>
      <c r="E15" s="994"/>
      <c r="F15" s="994"/>
      <c r="G15" s="994"/>
      <c r="H15" s="994"/>
      <c r="I15" s="994"/>
      <c r="J15" s="994"/>
      <c r="K15" s="994"/>
      <c r="L15" s="994"/>
      <c r="M15" s="994"/>
      <c r="N15" s="994"/>
      <c r="O15" s="994"/>
      <c r="P15" s="995"/>
    </row>
    <row r="16" spans="1:16" ht="12">
      <c r="A16" s="279">
        <v>6</v>
      </c>
      <c r="B16" s="993"/>
      <c r="C16" s="994"/>
      <c r="D16" s="994"/>
      <c r="E16" s="994"/>
      <c r="F16" s="994"/>
      <c r="G16" s="994"/>
      <c r="H16" s="994"/>
      <c r="I16" s="994"/>
      <c r="J16" s="994"/>
      <c r="K16" s="994"/>
      <c r="L16" s="994"/>
      <c r="M16" s="994"/>
      <c r="N16" s="994"/>
      <c r="O16" s="994"/>
      <c r="P16" s="995"/>
    </row>
    <row r="17" spans="1:16" ht="12">
      <c r="A17" s="279">
        <v>7</v>
      </c>
      <c r="B17" s="993"/>
      <c r="C17" s="994"/>
      <c r="D17" s="994"/>
      <c r="E17" s="994"/>
      <c r="F17" s="994"/>
      <c r="G17" s="994"/>
      <c r="H17" s="994"/>
      <c r="I17" s="994"/>
      <c r="J17" s="994"/>
      <c r="K17" s="994"/>
      <c r="L17" s="994"/>
      <c r="M17" s="994"/>
      <c r="N17" s="994"/>
      <c r="O17" s="994"/>
      <c r="P17" s="995"/>
    </row>
    <row r="18" spans="1:16" ht="12">
      <c r="A18" s="279">
        <v>8</v>
      </c>
      <c r="B18" s="993"/>
      <c r="C18" s="994"/>
      <c r="D18" s="994"/>
      <c r="E18" s="994"/>
      <c r="F18" s="994"/>
      <c r="G18" s="994"/>
      <c r="H18" s="994"/>
      <c r="I18" s="994"/>
      <c r="J18" s="994"/>
      <c r="K18" s="994"/>
      <c r="L18" s="994"/>
      <c r="M18" s="994"/>
      <c r="N18" s="994"/>
      <c r="O18" s="994"/>
      <c r="P18" s="995"/>
    </row>
    <row r="19" spans="1:16" ht="12">
      <c r="A19" s="279">
        <v>9</v>
      </c>
      <c r="B19" s="993"/>
      <c r="C19" s="994"/>
      <c r="D19" s="994"/>
      <c r="E19" s="994"/>
      <c r="F19" s="994"/>
      <c r="G19" s="994"/>
      <c r="H19" s="994"/>
      <c r="I19" s="994"/>
      <c r="J19" s="994"/>
      <c r="K19" s="994"/>
      <c r="L19" s="994"/>
      <c r="M19" s="994"/>
      <c r="N19" s="994"/>
      <c r="O19" s="994"/>
      <c r="P19" s="995"/>
    </row>
    <row r="20" spans="1:16" ht="12">
      <c r="A20" s="279">
        <v>10</v>
      </c>
      <c r="B20" s="993"/>
      <c r="C20" s="994"/>
      <c r="D20" s="994"/>
      <c r="E20" s="994"/>
      <c r="F20" s="994"/>
      <c r="G20" s="994"/>
      <c r="H20" s="994"/>
      <c r="I20" s="994"/>
      <c r="J20" s="994"/>
      <c r="K20" s="994"/>
      <c r="L20" s="994"/>
      <c r="M20" s="994"/>
      <c r="N20" s="994"/>
      <c r="O20" s="994"/>
      <c r="P20" s="995"/>
    </row>
    <row r="21" spans="1:16" ht="12">
      <c r="A21" s="279">
        <v>11</v>
      </c>
      <c r="B21" s="996"/>
      <c r="C21" s="997"/>
      <c r="D21" s="997"/>
      <c r="E21" s="997"/>
      <c r="F21" s="997"/>
      <c r="G21" s="997"/>
      <c r="H21" s="997"/>
      <c r="I21" s="997"/>
      <c r="J21" s="997"/>
      <c r="K21" s="997"/>
      <c r="L21" s="997"/>
      <c r="M21" s="997"/>
      <c r="N21" s="997"/>
      <c r="O21" s="997"/>
      <c r="P21" s="998"/>
    </row>
    <row r="22" spans="1:16" ht="12">
      <c r="A22" s="279" t="s">
        <v>15</v>
      </c>
      <c r="B22" s="280"/>
      <c r="C22" s="280"/>
      <c r="D22" s="312"/>
      <c r="E22" s="280"/>
      <c r="F22" s="280"/>
      <c r="G22" s="280"/>
      <c r="H22" s="280"/>
      <c r="I22" s="280"/>
      <c r="J22" s="280"/>
      <c r="K22" s="280"/>
      <c r="L22" s="280"/>
      <c r="M22" s="280"/>
      <c r="N22" s="280"/>
      <c r="O22" s="280"/>
      <c r="P22" s="280"/>
    </row>
    <row r="23" spans="1:14" ht="12">
      <c r="A23" s="281"/>
      <c r="B23" s="281"/>
      <c r="C23" s="281"/>
      <c r="D23" s="281"/>
      <c r="E23" s="275"/>
      <c r="F23" s="275"/>
      <c r="G23" s="275"/>
      <c r="H23" s="275"/>
      <c r="I23" s="275"/>
      <c r="J23" s="275"/>
      <c r="K23" s="275"/>
      <c r="L23" s="275"/>
      <c r="M23" s="275"/>
      <c r="N23" s="275"/>
    </row>
    <row r="24" spans="1:14" ht="12.75">
      <c r="A24" s="282"/>
      <c r="B24" s="283"/>
      <c r="C24" s="283"/>
      <c r="D24" s="281"/>
      <c r="E24" s="275"/>
      <c r="F24" s="275"/>
      <c r="G24" s="275"/>
      <c r="H24" s="275"/>
      <c r="I24" s="275"/>
      <c r="J24" s="275"/>
      <c r="K24" s="275"/>
      <c r="L24" s="275"/>
      <c r="M24" s="275"/>
      <c r="N24" s="275"/>
    </row>
    <row r="25" spans="1:14" ht="12.75">
      <c r="A25" s="284"/>
      <c r="B25" s="284"/>
      <c r="C25" s="284"/>
      <c r="E25" s="275"/>
      <c r="F25" s="275"/>
      <c r="G25" s="275"/>
      <c r="H25" s="275"/>
      <c r="I25" s="275"/>
      <c r="J25" s="275"/>
      <c r="K25" s="275"/>
      <c r="L25" s="275"/>
      <c r="M25" s="275"/>
      <c r="N25" s="275"/>
    </row>
    <row r="26" spans="1:14" ht="12.75">
      <c r="A26" s="284"/>
      <c r="B26" s="284"/>
      <c r="C26" s="284"/>
      <c r="E26" s="275"/>
      <c r="F26" s="275"/>
      <c r="G26" s="275"/>
      <c r="H26" s="275"/>
      <c r="I26" s="275"/>
      <c r="J26" s="275"/>
      <c r="K26" s="275"/>
      <c r="L26" s="275"/>
      <c r="M26" s="275"/>
      <c r="N26" s="275"/>
    </row>
    <row r="27" spans="1:14" ht="12.75">
      <c r="A27" s="284"/>
      <c r="B27" s="284"/>
      <c r="C27" s="284"/>
      <c r="E27" s="275"/>
      <c r="F27" s="275"/>
      <c r="G27" s="275"/>
      <c r="H27" s="275"/>
      <c r="I27" s="275"/>
      <c r="J27" s="275"/>
      <c r="K27" s="275"/>
      <c r="L27" s="275"/>
      <c r="M27" s="275"/>
      <c r="N27" s="275"/>
    </row>
    <row r="28" spans="1:14" ht="12.75">
      <c r="A28" s="284"/>
      <c r="B28" s="284"/>
      <c r="C28" s="284"/>
      <c r="E28" s="275"/>
      <c r="F28" s="275"/>
      <c r="G28" s="275"/>
      <c r="H28" s="275"/>
      <c r="I28" s="275"/>
      <c r="J28" s="275"/>
      <c r="K28" s="275"/>
      <c r="L28" s="275"/>
      <c r="M28" s="275"/>
      <c r="N28" s="275"/>
    </row>
    <row r="29" spans="1:14" ht="12.75">
      <c r="A29" s="284" t="s">
        <v>11</v>
      </c>
      <c r="D29" s="284"/>
      <c r="E29" s="275"/>
      <c r="F29" s="284"/>
      <c r="G29" s="284"/>
      <c r="H29" s="284"/>
      <c r="I29" s="284"/>
      <c r="J29" s="284"/>
      <c r="K29" s="284"/>
      <c r="L29" s="284"/>
      <c r="M29" s="284"/>
      <c r="N29" s="284"/>
    </row>
    <row r="30" spans="5:14" ht="12.75" customHeight="1">
      <c r="E30" s="284"/>
      <c r="F30" s="370"/>
      <c r="G30" s="370"/>
      <c r="H30" s="370"/>
      <c r="I30" s="370"/>
      <c r="J30" s="370"/>
      <c r="K30" s="370"/>
      <c r="L30" s="370"/>
      <c r="M30" s="370"/>
      <c r="N30" s="370"/>
    </row>
    <row r="31" spans="5:16" ht="12.75" customHeight="1">
      <c r="E31" s="370"/>
      <c r="F31" s="370"/>
      <c r="G31" s="370"/>
      <c r="H31" s="370"/>
      <c r="I31" s="370"/>
      <c r="J31" s="370"/>
      <c r="K31" s="757" t="s">
        <v>758</v>
      </c>
      <c r="L31" s="757"/>
      <c r="M31" s="757"/>
      <c r="N31" s="757"/>
      <c r="O31" s="757"/>
      <c r="P31" s="757"/>
    </row>
    <row r="32" spans="1:16" ht="13.5">
      <c r="A32" s="284"/>
      <c r="B32" s="284"/>
      <c r="E32" s="275"/>
      <c r="F32" s="284"/>
      <c r="G32" s="284"/>
      <c r="H32" s="284"/>
      <c r="I32" s="284"/>
      <c r="J32" s="284"/>
      <c r="K32" s="757" t="s">
        <v>759</v>
      </c>
      <c r="L32" s="757"/>
      <c r="M32" s="757"/>
      <c r="N32" s="757"/>
      <c r="O32" s="757"/>
      <c r="P32" s="757"/>
    </row>
    <row r="34" spans="1:14" ht="12">
      <c r="A34" s="979"/>
      <c r="B34" s="979"/>
      <c r="C34" s="979"/>
      <c r="D34" s="979"/>
      <c r="E34" s="979"/>
      <c r="F34" s="979"/>
      <c r="G34" s="979"/>
      <c r="H34" s="979"/>
      <c r="I34" s="979"/>
      <c r="J34" s="979"/>
      <c r="K34" s="979"/>
      <c r="L34" s="979"/>
      <c r="M34" s="979"/>
      <c r="N34" s="979"/>
    </row>
  </sheetData>
  <sheetProtection/>
  <mergeCells count="18">
    <mergeCell ref="B11:P21"/>
    <mergeCell ref="K31:P31"/>
    <mergeCell ref="K32:P32"/>
    <mergeCell ref="A34:N34"/>
    <mergeCell ref="H7:N7"/>
    <mergeCell ref="A8:A9"/>
    <mergeCell ref="B8:B9"/>
    <mergeCell ref="C8:C9"/>
    <mergeCell ref="D8:D9"/>
    <mergeCell ref="E8:H8"/>
    <mergeCell ref="O8:P8"/>
    <mergeCell ref="I8:N8"/>
    <mergeCell ref="A6:N6"/>
    <mergeCell ref="D1:E1"/>
    <mergeCell ref="M1:N1"/>
    <mergeCell ref="A2:N2"/>
    <mergeCell ref="A3:N3"/>
    <mergeCell ref="A4:N5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90" r:id="rId1"/>
</worksheet>
</file>

<file path=xl/worksheets/sheet6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1"/>
  <sheetViews>
    <sheetView view="pageBreakPreview" zoomScaleNormal="90" zoomScaleSheetLayoutView="100" zoomScalePageLayoutView="0" workbookViewId="0" topLeftCell="A7">
      <selection activeCell="C38" sqref="C38"/>
    </sheetView>
  </sheetViews>
  <sheetFormatPr defaultColWidth="9.140625" defaultRowHeight="12.75"/>
  <cols>
    <col min="1" max="1" width="7.140625" style="75" customWidth="1"/>
    <col min="2" max="2" width="11.28125" style="75" customWidth="1"/>
    <col min="3" max="4" width="8.57421875" style="75" customWidth="1"/>
    <col min="5" max="5" width="8.7109375" style="75" customWidth="1"/>
    <col min="6" max="6" width="8.57421875" style="75" customWidth="1"/>
    <col min="7" max="7" width="9.7109375" style="75" customWidth="1"/>
    <col min="8" max="8" width="10.28125" style="75" customWidth="1"/>
    <col min="9" max="9" width="9.7109375" style="75" customWidth="1"/>
    <col min="10" max="10" width="9.28125" style="75" customWidth="1"/>
    <col min="11" max="11" width="7.00390625" style="75" customWidth="1"/>
    <col min="12" max="12" width="7.28125" style="75" customWidth="1"/>
    <col min="13" max="13" width="7.421875" style="75" customWidth="1"/>
    <col min="14" max="14" width="7.8515625" style="75" customWidth="1"/>
    <col min="15" max="15" width="11.421875" style="75" customWidth="1"/>
    <col min="16" max="16" width="12.28125" style="75" customWidth="1"/>
    <col min="17" max="17" width="11.57421875" style="75" customWidth="1"/>
    <col min="18" max="18" width="16.00390625" style="75" customWidth="1"/>
    <col min="19" max="19" width="9.00390625" style="75" customWidth="1"/>
    <col min="20" max="20" width="9.140625" style="75" hidden="1" customWidth="1"/>
    <col min="21" max="16384" width="9.140625" style="75" customWidth="1"/>
  </cols>
  <sheetData>
    <row r="1" spans="7:19" s="15" customFormat="1" ht="15">
      <c r="G1" s="747" t="s">
        <v>0</v>
      </c>
      <c r="H1" s="747"/>
      <c r="I1" s="747"/>
      <c r="J1" s="747"/>
      <c r="K1" s="747"/>
      <c r="L1" s="747"/>
      <c r="M1" s="747"/>
      <c r="N1" s="39"/>
      <c r="O1" s="39"/>
      <c r="R1" s="42" t="s">
        <v>529</v>
      </c>
      <c r="S1" s="42"/>
    </row>
    <row r="2" spans="2:15" s="15" customFormat="1" ht="19.5">
      <c r="B2" s="132"/>
      <c r="E2" s="748" t="s">
        <v>790</v>
      </c>
      <c r="F2" s="748"/>
      <c r="G2" s="748"/>
      <c r="H2" s="748"/>
      <c r="I2" s="748"/>
      <c r="J2" s="748"/>
      <c r="K2" s="748"/>
      <c r="L2" s="748"/>
      <c r="M2" s="748"/>
      <c r="N2" s="748"/>
      <c r="O2" s="748"/>
    </row>
    <row r="3" spans="2:10" s="15" customFormat="1" ht="19.5">
      <c r="B3" s="130"/>
      <c r="C3" s="130"/>
      <c r="D3" s="130"/>
      <c r="E3" s="130"/>
      <c r="F3" s="130"/>
      <c r="G3" s="130"/>
      <c r="H3" s="130"/>
      <c r="I3" s="130"/>
      <c r="J3" s="130"/>
    </row>
    <row r="4" spans="2:20" ht="18">
      <c r="B4" s="1006" t="s">
        <v>829</v>
      </c>
      <c r="C4" s="1006"/>
      <c r="D4" s="1006"/>
      <c r="E4" s="1006"/>
      <c r="F4" s="1006"/>
      <c r="G4" s="1006"/>
      <c r="H4" s="1006"/>
      <c r="I4" s="1006"/>
      <c r="J4" s="1006"/>
      <c r="K4" s="1006"/>
      <c r="L4" s="1006"/>
      <c r="M4" s="1006"/>
      <c r="N4" s="1006"/>
      <c r="O4" s="1006"/>
      <c r="P4" s="1006"/>
      <c r="Q4" s="1006"/>
      <c r="R4" s="505"/>
      <c r="S4" s="505"/>
      <c r="T4" s="505"/>
    </row>
    <row r="5" spans="3:20" ht="14.25">
      <c r="C5" s="76"/>
      <c r="D5" s="76"/>
      <c r="E5" s="76"/>
      <c r="F5" s="76"/>
      <c r="G5" s="76"/>
      <c r="H5" s="76"/>
      <c r="M5" s="76"/>
      <c r="N5" s="76"/>
      <c r="O5" s="76"/>
      <c r="P5" s="76"/>
      <c r="Q5" s="76"/>
      <c r="R5" s="76"/>
      <c r="S5" s="76"/>
      <c r="T5" s="76"/>
    </row>
    <row r="6" spans="1:2" ht="14.25">
      <c r="A6" s="750" t="s">
        <v>780</v>
      </c>
      <c r="B6" s="750"/>
    </row>
    <row r="7" ht="14.25">
      <c r="B7" s="78"/>
    </row>
    <row r="8" spans="1:18" s="79" customFormat="1" ht="42" customHeight="1">
      <c r="A8" s="738" t="s">
        <v>2</v>
      </c>
      <c r="B8" s="999" t="s">
        <v>3</v>
      </c>
      <c r="C8" s="1004" t="s">
        <v>232</v>
      </c>
      <c r="D8" s="1004"/>
      <c r="E8" s="1004"/>
      <c r="F8" s="1004"/>
      <c r="G8" s="1001" t="s">
        <v>690</v>
      </c>
      <c r="H8" s="1002"/>
      <c r="I8" s="1002"/>
      <c r="J8" s="1005"/>
      <c r="K8" s="1001" t="s">
        <v>201</v>
      </c>
      <c r="L8" s="1002"/>
      <c r="M8" s="1002"/>
      <c r="N8" s="1005"/>
      <c r="O8" s="1001" t="s">
        <v>102</v>
      </c>
      <c r="P8" s="1002"/>
      <c r="Q8" s="1002"/>
      <c r="R8" s="1003"/>
    </row>
    <row r="9" spans="1:19" s="80" customFormat="1" ht="37.5" customHeight="1">
      <c r="A9" s="738"/>
      <c r="B9" s="1000"/>
      <c r="C9" s="86" t="s">
        <v>88</v>
      </c>
      <c r="D9" s="86" t="s">
        <v>92</v>
      </c>
      <c r="E9" s="86" t="s">
        <v>93</v>
      </c>
      <c r="F9" s="86" t="s">
        <v>15</v>
      </c>
      <c r="G9" s="86" t="s">
        <v>88</v>
      </c>
      <c r="H9" s="86" t="s">
        <v>92</v>
      </c>
      <c r="I9" s="86" t="s">
        <v>93</v>
      </c>
      <c r="J9" s="86" t="s">
        <v>15</v>
      </c>
      <c r="K9" s="86" t="s">
        <v>88</v>
      </c>
      <c r="L9" s="86" t="s">
        <v>92</v>
      </c>
      <c r="M9" s="86" t="s">
        <v>93</v>
      </c>
      <c r="N9" s="86" t="s">
        <v>15</v>
      </c>
      <c r="O9" s="86" t="s">
        <v>135</v>
      </c>
      <c r="P9" s="86" t="s">
        <v>136</v>
      </c>
      <c r="Q9" s="167" t="s">
        <v>137</v>
      </c>
      <c r="R9" s="86" t="s">
        <v>138</v>
      </c>
      <c r="S9" s="125"/>
    </row>
    <row r="10" spans="1:18" s="345" customFormat="1" ht="15.75" customHeight="1">
      <c r="A10" s="66">
        <v>1</v>
      </c>
      <c r="B10" s="158">
        <v>2</v>
      </c>
      <c r="C10" s="344">
        <v>3</v>
      </c>
      <c r="D10" s="344">
        <v>4</v>
      </c>
      <c r="E10" s="344">
        <v>5</v>
      </c>
      <c r="F10" s="344">
        <v>6</v>
      </c>
      <c r="G10" s="344">
        <v>7</v>
      </c>
      <c r="H10" s="344">
        <v>8</v>
      </c>
      <c r="I10" s="344">
        <v>9</v>
      </c>
      <c r="J10" s="344">
        <v>10</v>
      </c>
      <c r="K10" s="344">
        <v>11</v>
      </c>
      <c r="L10" s="344">
        <v>12</v>
      </c>
      <c r="M10" s="344">
        <v>13</v>
      </c>
      <c r="N10" s="344">
        <v>14</v>
      </c>
      <c r="O10" s="344">
        <v>15</v>
      </c>
      <c r="P10" s="344">
        <v>16</v>
      </c>
      <c r="Q10" s="344">
        <v>17</v>
      </c>
      <c r="R10" s="158">
        <v>18</v>
      </c>
    </row>
    <row r="11" spans="1:18" s="169" customFormat="1" ht="15.75" customHeight="1">
      <c r="A11" s="5">
        <v>1</v>
      </c>
      <c r="B11" s="9" t="s">
        <v>746</v>
      </c>
      <c r="C11" s="357">
        <v>291</v>
      </c>
      <c r="D11" s="86">
        <v>0</v>
      </c>
      <c r="E11" s="86">
        <v>0</v>
      </c>
      <c r="F11" s="357">
        <v>291</v>
      </c>
      <c r="G11" s="358">
        <v>268</v>
      </c>
      <c r="H11" s="359">
        <v>0</v>
      </c>
      <c r="I11" s="359">
        <v>0</v>
      </c>
      <c r="J11" s="358">
        <v>268</v>
      </c>
      <c r="K11" s="359">
        <v>0</v>
      </c>
      <c r="L11" s="359">
        <v>0</v>
      </c>
      <c r="M11" s="359">
        <v>0</v>
      </c>
      <c r="N11" s="359">
        <v>0</v>
      </c>
      <c r="O11" s="359">
        <v>0</v>
      </c>
      <c r="P11" s="359">
        <v>0</v>
      </c>
      <c r="Q11" s="359">
        <v>0</v>
      </c>
      <c r="R11" s="360">
        <v>0</v>
      </c>
    </row>
    <row r="12" spans="1:18" s="169" customFormat="1" ht="15.75" customHeight="1">
      <c r="A12" s="5">
        <v>2</v>
      </c>
      <c r="B12" s="9" t="s">
        <v>747</v>
      </c>
      <c r="C12" s="357">
        <v>118</v>
      </c>
      <c r="D12" s="86">
        <v>0</v>
      </c>
      <c r="E12" s="86">
        <v>0</v>
      </c>
      <c r="F12" s="357">
        <v>118</v>
      </c>
      <c r="G12" s="358">
        <v>118</v>
      </c>
      <c r="H12" s="359">
        <v>0</v>
      </c>
      <c r="I12" s="359">
        <v>0</v>
      </c>
      <c r="J12" s="358">
        <v>118</v>
      </c>
      <c r="K12" s="359">
        <v>0</v>
      </c>
      <c r="L12" s="359">
        <v>0</v>
      </c>
      <c r="M12" s="359">
        <v>0</v>
      </c>
      <c r="N12" s="359">
        <v>0</v>
      </c>
      <c r="O12" s="359">
        <v>0</v>
      </c>
      <c r="P12" s="359">
        <v>0</v>
      </c>
      <c r="Q12" s="359">
        <v>0</v>
      </c>
      <c r="R12" s="360">
        <v>0</v>
      </c>
    </row>
    <row r="13" spans="1:18" s="169" customFormat="1" ht="15.75" customHeight="1">
      <c r="A13" s="5">
        <v>3</v>
      </c>
      <c r="B13" s="9" t="s">
        <v>748</v>
      </c>
      <c r="C13" s="357">
        <v>183</v>
      </c>
      <c r="D13" s="86">
        <v>0</v>
      </c>
      <c r="E13" s="86">
        <v>0</v>
      </c>
      <c r="F13" s="357">
        <v>183</v>
      </c>
      <c r="G13" s="358">
        <v>200</v>
      </c>
      <c r="H13" s="359">
        <v>0</v>
      </c>
      <c r="I13" s="359">
        <v>0</v>
      </c>
      <c r="J13" s="358">
        <v>200</v>
      </c>
      <c r="K13" s="359">
        <v>0</v>
      </c>
      <c r="L13" s="359">
        <v>0</v>
      </c>
      <c r="M13" s="359">
        <v>0</v>
      </c>
      <c r="N13" s="359">
        <v>0</v>
      </c>
      <c r="O13" s="359">
        <v>0</v>
      </c>
      <c r="P13" s="359">
        <v>0</v>
      </c>
      <c r="Q13" s="359">
        <v>0</v>
      </c>
      <c r="R13" s="360">
        <v>0</v>
      </c>
    </row>
    <row r="14" spans="1:18" s="169" customFormat="1" ht="15.75" customHeight="1">
      <c r="A14" s="5">
        <v>4</v>
      </c>
      <c r="B14" s="9" t="s">
        <v>749</v>
      </c>
      <c r="C14" s="357">
        <v>89</v>
      </c>
      <c r="D14" s="86">
        <v>0</v>
      </c>
      <c r="E14" s="86">
        <v>0</v>
      </c>
      <c r="F14" s="357">
        <v>89</v>
      </c>
      <c r="G14" s="358">
        <v>99</v>
      </c>
      <c r="H14" s="359">
        <v>0</v>
      </c>
      <c r="I14" s="359">
        <v>0</v>
      </c>
      <c r="J14" s="358">
        <v>99</v>
      </c>
      <c r="K14" s="359">
        <v>0</v>
      </c>
      <c r="L14" s="359">
        <v>0</v>
      </c>
      <c r="M14" s="359">
        <v>0</v>
      </c>
      <c r="N14" s="359">
        <v>0</v>
      </c>
      <c r="O14" s="359">
        <v>0</v>
      </c>
      <c r="P14" s="359">
        <v>0</v>
      </c>
      <c r="Q14" s="359">
        <v>0</v>
      </c>
      <c r="R14" s="360">
        <v>0</v>
      </c>
    </row>
    <row r="15" spans="1:18" s="169" customFormat="1" ht="15.75" customHeight="1">
      <c r="A15" s="5">
        <v>5</v>
      </c>
      <c r="B15" s="9" t="s">
        <v>750</v>
      </c>
      <c r="C15" s="357">
        <v>224</v>
      </c>
      <c r="D15" s="86">
        <v>0</v>
      </c>
      <c r="E15" s="86">
        <v>0</v>
      </c>
      <c r="F15" s="357">
        <v>224</v>
      </c>
      <c r="G15" s="358">
        <v>304</v>
      </c>
      <c r="H15" s="359">
        <v>0</v>
      </c>
      <c r="I15" s="359">
        <v>0</v>
      </c>
      <c r="J15" s="358">
        <v>304</v>
      </c>
      <c r="K15" s="359">
        <v>0</v>
      </c>
      <c r="L15" s="359">
        <v>0</v>
      </c>
      <c r="M15" s="359">
        <v>0</v>
      </c>
      <c r="N15" s="359">
        <v>0</v>
      </c>
      <c r="O15" s="359">
        <v>0</v>
      </c>
      <c r="P15" s="359">
        <v>0</v>
      </c>
      <c r="Q15" s="359">
        <v>0</v>
      </c>
      <c r="R15" s="360">
        <v>0</v>
      </c>
    </row>
    <row r="16" spans="1:18" s="169" customFormat="1" ht="15.75" customHeight="1">
      <c r="A16" s="5">
        <v>6</v>
      </c>
      <c r="B16" s="9" t="s">
        <v>751</v>
      </c>
      <c r="C16" s="357">
        <v>228</v>
      </c>
      <c r="D16" s="86">
        <v>0</v>
      </c>
      <c r="E16" s="86">
        <v>0</v>
      </c>
      <c r="F16" s="357">
        <v>228</v>
      </c>
      <c r="G16" s="358">
        <v>255</v>
      </c>
      <c r="H16" s="359">
        <v>0</v>
      </c>
      <c r="I16" s="359">
        <v>0</v>
      </c>
      <c r="J16" s="358">
        <v>255</v>
      </c>
      <c r="K16" s="359">
        <v>0</v>
      </c>
      <c r="L16" s="359">
        <v>0</v>
      </c>
      <c r="M16" s="359">
        <v>0</v>
      </c>
      <c r="N16" s="359">
        <v>0</v>
      </c>
      <c r="O16" s="359">
        <v>0</v>
      </c>
      <c r="P16" s="359">
        <v>0</v>
      </c>
      <c r="Q16" s="359">
        <v>0</v>
      </c>
      <c r="R16" s="360">
        <v>0</v>
      </c>
    </row>
    <row r="17" spans="1:18" s="169" customFormat="1" ht="15.75" customHeight="1">
      <c r="A17" s="5">
        <v>7</v>
      </c>
      <c r="B17" s="9" t="s">
        <v>752</v>
      </c>
      <c r="C17" s="357">
        <v>132</v>
      </c>
      <c r="D17" s="86">
        <v>0</v>
      </c>
      <c r="E17" s="86">
        <v>0</v>
      </c>
      <c r="F17" s="357">
        <v>132</v>
      </c>
      <c r="G17" s="358">
        <v>123</v>
      </c>
      <c r="H17" s="359">
        <v>0</v>
      </c>
      <c r="I17" s="359">
        <v>0</v>
      </c>
      <c r="J17" s="358">
        <v>123</v>
      </c>
      <c r="K17" s="359">
        <v>0</v>
      </c>
      <c r="L17" s="359">
        <v>0</v>
      </c>
      <c r="M17" s="359">
        <v>0</v>
      </c>
      <c r="N17" s="359">
        <v>0</v>
      </c>
      <c r="O17" s="359">
        <v>0</v>
      </c>
      <c r="P17" s="359">
        <v>0</v>
      </c>
      <c r="Q17" s="359">
        <v>0</v>
      </c>
      <c r="R17" s="360">
        <v>0</v>
      </c>
    </row>
    <row r="18" spans="1:18" s="169" customFormat="1" ht="15.75" customHeight="1">
      <c r="A18" s="5">
        <v>8</v>
      </c>
      <c r="B18" s="9" t="s">
        <v>753</v>
      </c>
      <c r="C18" s="357">
        <v>187</v>
      </c>
      <c r="D18" s="86">
        <v>0</v>
      </c>
      <c r="E18" s="86">
        <v>0</v>
      </c>
      <c r="F18" s="357">
        <v>187</v>
      </c>
      <c r="G18" s="358">
        <v>224</v>
      </c>
      <c r="H18" s="359">
        <v>0</v>
      </c>
      <c r="I18" s="359">
        <v>0</v>
      </c>
      <c r="J18" s="358">
        <v>224</v>
      </c>
      <c r="K18" s="359">
        <v>0</v>
      </c>
      <c r="L18" s="359">
        <v>0</v>
      </c>
      <c r="M18" s="359">
        <v>0</v>
      </c>
      <c r="N18" s="359">
        <v>0</v>
      </c>
      <c r="O18" s="359">
        <v>0</v>
      </c>
      <c r="P18" s="359">
        <v>0</v>
      </c>
      <c r="Q18" s="359">
        <v>0</v>
      </c>
      <c r="R18" s="360">
        <v>0</v>
      </c>
    </row>
    <row r="19" spans="1:18" s="169" customFormat="1" ht="15.75" customHeight="1">
      <c r="A19" s="5">
        <v>9</v>
      </c>
      <c r="B19" s="9" t="s">
        <v>754</v>
      </c>
      <c r="C19" s="357">
        <v>205</v>
      </c>
      <c r="D19" s="86">
        <v>0</v>
      </c>
      <c r="E19" s="86">
        <v>0</v>
      </c>
      <c r="F19" s="357">
        <v>205</v>
      </c>
      <c r="G19" s="358">
        <v>226</v>
      </c>
      <c r="H19" s="359">
        <v>0</v>
      </c>
      <c r="I19" s="359">
        <v>0</v>
      </c>
      <c r="J19" s="358">
        <v>226</v>
      </c>
      <c r="K19" s="359">
        <v>0</v>
      </c>
      <c r="L19" s="359">
        <v>0</v>
      </c>
      <c r="M19" s="359">
        <v>0</v>
      </c>
      <c r="N19" s="359">
        <v>0</v>
      </c>
      <c r="O19" s="359">
        <v>0</v>
      </c>
      <c r="P19" s="359">
        <v>0</v>
      </c>
      <c r="Q19" s="359">
        <v>0</v>
      </c>
      <c r="R19" s="360">
        <v>0</v>
      </c>
    </row>
    <row r="20" spans="1:18" s="169" customFormat="1" ht="15.75" customHeight="1">
      <c r="A20" s="5">
        <v>10</v>
      </c>
      <c r="B20" s="9" t="s">
        <v>755</v>
      </c>
      <c r="C20" s="357">
        <v>165</v>
      </c>
      <c r="D20" s="86">
        <v>0</v>
      </c>
      <c r="E20" s="86">
        <v>0</v>
      </c>
      <c r="F20" s="357">
        <v>165</v>
      </c>
      <c r="G20" s="358">
        <v>161</v>
      </c>
      <c r="H20" s="359">
        <v>0</v>
      </c>
      <c r="I20" s="359">
        <v>0</v>
      </c>
      <c r="J20" s="358">
        <v>161</v>
      </c>
      <c r="K20" s="359">
        <v>0</v>
      </c>
      <c r="L20" s="359">
        <v>0</v>
      </c>
      <c r="M20" s="359">
        <v>0</v>
      </c>
      <c r="N20" s="359">
        <v>0</v>
      </c>
      <c r="O20" s="359">
        <v>0</v>
      </c>
      <c r="P20" s="359">
        <v>0</v>
      </c>
      <c r="Q20" s="359">
        <v>0</v>
      </c>
      <c r="R20" s="360">
        <v>0</v>
      </c>
    </row>
    <row r="21" spans="1:18" s="169" customFormat="1" ht="15.75" customHeight="1">
      <c r="A21" s="5">
        <v>11</v>
      </c>
      <c r="B21" s="9" t="s">
        <v>756</v>
      </c>
      <c r="C21" s="357">
        <v>237</v>
      </c>
      <c r="D21" s="86">
        <v>0</v>
      </c>
      <c r="E21" s="86">
        <v>0</v>
      </c>
      <c r="F21" s="357">
        <v>237</v>
      </c>
      <c r="G21" s="358">
        <v>245</v>
      </c>
      <c r="H21" s="359">
        <v>0</v>
      </c>
      <c r="I21" s="359">
        <v>0</v>
      </c>
      <c r="J21" s="358">
        <v>245</v>
      </c>
      <c r="K21" s="359">
        <v>0</v>
      </c>
      <c r="L21" s="359">
        <v>0</v>
      </c>
      <c r="M21" s="359">
        <v>0</v>
      </c>
      <c r="N21" s="359">
        <v>0</v>
      </c>
      <c r="O21" s="359">
        <v>0</v>
      </c>
      <c r="P21" s="359">
        <v>0</v>
      </c>
      <c r="Q21" s="359">
        <v>0</v>
      </c>
      <c r="R21" s="360">
        <v>0</v>
      </c>
    </row>
    <row r="22" spans="1:18" ht="15">
      <c r="A22" s="289" t="s">
        <v>15</v>
      </c>
      <c r="B22" s="92"/>
      <c r="C22" s="326">
        <v>2059</v>
      </c>
      <c r="D22" s="86">
        <v>0</v>
      </c>
      <c r="E22" s="86">
        <v>0</v>
      </c>
      <c r="F22" s="326">
        <v>2059</v>
      </c>
      <c r="G22" s="3">
        <v>2223</v>
      </c>
      <c r="H22" s="86">
        <v>0</v>
      </c>
      <c r="I22" s="86">
        <v>0</v>
      </c>
      <c r="J22" s="3">
        <v>2223</v>
      </c>
      <c r="K22" s="288">
        <f>SUM(K11:K21)</f>
        <v>0</v>
      </c>
      <c r="L22" s="288">
        <f>SUM(L11:L21)</f>
        <v>0</v>
      </c>
      <c r="M22" s="288">
        <f>SUM(M11:M21)</f>
        <v>0</v>
      </c>
      <c r="N22" s="86">
        <v>0</v>
      </c>
      <c r="O22" s="288">
        <f>SUM(O11:O21)</f>
        <v>0</v>
      </c>
      <c r="P22" s="288">
        <f>SUM(P11:P21)</f>
        <v>0</v>
      </c>
      <c r="Q22" s="288">
        <f>SUM(Q11:Q21)</f>
        <v>0</v>
      </c>
      <c r="R22" s="85">
        <v>0</v>
      </c>
    </row>
    <row r="25" spans="1:19" s="15" customFormat="1" ht="12.75">
      <c r="A25" s="14" t="s">
        <v>11</v>
      </c>
      <c r="G25" s="14"/>
      <c r="H25" s="14"/>
      <c r="K25" s="14"/>
      <c r="L25" s="14"/>
      <c r="M25" s="14"/>
      <c r="N25" s="14"/>
      <c r="O25" s="14"/>
      <c r="P25" s="84"/>
      <c r="Q25" s="84"/>
      <c r="R25" s="84"/>
      <c r="S25" s="84"/>
    </row>
    <row r="26" spans="1:19" s="15" customFormat="1" ht="12.75">
      <c r="A26" s="14"/>
      <c r="G26" s="14"/>
      <c r="H26" s="14"/>
      <c r="K26" s="14"/>
      <c r="L26" s="14"/>
      <c r="M26" s="14"/>
      <c r="N26" s="14"/>
      <c r="O26" s="14"/>
      <c r="P26" s="84"/>
      <c r="Q26" s="84"/>
      <c r="R26" s="84"/>
      <c r="S26" s="84"/>
    </row>
    <row r="27" spans="1:19" s="15" customFormat="1" ht="12.75">
      <c r="A27" s="14"/>
      <c r="G27" s="14"/>
      <c r="H27" s="14"/>
      <c r="K27" s="14"/>
      <c r="L27" s="14"/>
      <c r="M27" s="14"/>
      <c r="N27" s="14"/>
      <c r="O27" s="14"/>
      <c r="P27" s="84"/>
      <c r="Q27" s="84"/>
      <c r="R27" s="84"/>
      <c r="S27" s="84"/>
    </row>
    <row r="28" spans="1:19" s="15" customFormat="1" ht="12.75">
      <c r="A28" s="14"/>
      <c r="G28" s="14"/>
      <c r="H28" s="14"/>
      <c r="K28" s="14"/>
      <c r="L28" s="14"/>
      <c r="M28" s="14"/>
      <c r="N28" s="14"/>
      <c r="O28" s="14"/>
      <c r="P28" s="84"/>
      <c r="Q28" s="84"/>
      <c r="R28" s="84"/>
      <c r="S28" s="84"/>
    </row>
    <row r="29" spans="10:19" s="15" customFormat="1" ht="12.75" customHeight="1">
      <c r="J29" s="14"/>
      <c r="K29" s="35"/>
      <c r="L29" s="35"/>
      <c r="M29" s="35"/>
      <c r="N29" s="35"/>
      <c r="O29" s="35"/>
      <c r="P29" s="35"/>
      <c r="Q29" s="35"/>
      <c r="R29" s="35"/>
      <c r="S29" s="35"/>
    </row>
    <row r="30" spans="10:19" s="15" customFormat="1" ht="12.75" customHeight="1">
      <c r="J30" s="35"/>
      <c r="K30" s="35"/>
      <c r="L30" s="35"/>
      <c r="M30" s="757" t="s">
        <v>758</v>
      </c>
      <c r="N30" s="757"/>
      <c r="O30" s="757"/>
      <c r="P30" s="757"/>
      <c r="Q30" s="757"/>
      <c r="R30" s="757"/>
      <c r="S30" s="35"/>
    </row>
    <row r="31" spans="1:19" s="15" customFormat="1" ht="13.5">
      <c r="A31" s="14"/>
      <c r="B31" s="14"/>
      <c r="K31" s="14"/>
      <c r="L31" s="14"/>
      <c r="M31" s="757" t="s">
        <v>759</v>
      </c>
      <c r="N31" s="757"/>
      <c r="O31" s="757"/>
      <c r="P31" s="757"/>
      <c r="Q31" s="757"/>
      <c r="R31" s="757"/>
      <c r="S31" s="35"/>
    </row>
  </sheetData>
  <sheetProtection/>
  <mergeCells count="12">
    <mergeCell ref="G8:J8"/>
    <mergeCell ref="B4:Q4"/>
    <mergeCell ref="M30:R30"/>
    <mergeCell ref="M31:R31"/>
    <mergeCell ref="A6:B6"/>
    <mergeCell ref="A8:A9"/>
    <mergeCell ref="B8:B9"/>
    <mergeCell ref="G1:M1"/>
    <mergeCell ref="E2:O2"/>
    <mergeCell ref="O8:R8"/>
    <mergeCell ref="C8:F8"/>
    <mergeCell ref="K8:N8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77" r:id="rId1"/>
</worksheet>
</file>

<file path=xl/worksheets/sheet6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2"/>
  <sheetViews>
    <sheetView view="pageBreakPreview" zoomScale="90" zoomScaleNormal="70" zoomScaleSheetLayoutView="90" workbookViewId="0" topLeftCell="A4">
      <selection activeCell="C38" sqref="C38"/>
    </sheetView>
  </sheetViews>
  <sheetFormatPr defaultColWidth="9.140625" defaultRowHeight="12.75"/>
  <cols>
    <col min="1" max="1" width="7.28125" style="75" customWidth="1"/>
    <col min="2" max="2" width="14.140625" style="75" customWidth="1"/>
    <col min="3" max="3" width="15.421875" style="75" customWidth="1"/>
    <col min="4" max="4" width="14.8515625" style="75" customWidth="1"/>
    <col min="5" max="5" width="11.8515625" style="75" customWidth="1"/>
    <col min="6" max="6" width="9.8515625" style="75" customWidth="1"/>
    <col min="7" max="7" width="12.7109375" style="75" customWidth="1"/>
    <col min="8" max="9" width="11.00390625" style="75" customWidth="1"/>
    <col min="10" max="10" width="10.57421875" style="75" customWidth="1"/>
    <col min="11" max="11" width="12.28125" style="75" customWidth="1"/>
    <col min="12" max="12" width="13.140625" style="75" customWidth="1"/>
    <col min="13" max="13" width="9.7109375" style="75" customWidth="1"/>
    <col min="14" max="14" width="9.57421875" style="75" customWidth="1"/>
    <col min="15" max="15" width="12.7109375" style="75" customWidth="1"/>
    <col min="16" max="16" width="13.28125" style="75" customWidth="1"/>
    <col min="17" max="17" width="11.28125" style="75" customWidth="1"/>
    <col min="18" max="18" width="9.28125" style="75" customWidth="1"/>
    <col min="19" max="19" width="9.140625" style="75" customWidth="1"/>
    <col min="20" max="20" width="12.28125" style="75" customWidth="1"/>
    <col min="21" max="16384" width="9.140625" style="75" customWidth="1"/>
  </cols>
  <sheetData>
    <row r="1" spans="3:18" s="15" customFormat="1" ht="15">
      <c r="C1" s="44"/>
      <c r="D1" s="44"/>
      <c r="E1" s="44"/>
      <c r="F1" s="44"/>
      <c r="G1" s="44"/>
      <c r="H1" s="44"/>
      <c r="I1" s="110" t="s">
        <v>0</v>
      </c>
      <c r="J1" s="44"/>
      <c r="Q1" s="870" t="s">
        <v>530</v>
      </c>
      <c r="R1" s="870"/>
    </row>
    <row r="2" spans="7:17" s="15" customFormat="1" ht="19.5">
      <c r="G2" s="748" t="s">
        <v>790</v>
      </c>
      <c r="H2" s="748"/>
      <c r="I2" s="748"/>
      <c r="J2" s="748"/>
      <c r="K2" s="748"/>
      <c r="L2" s="748"/>
      <c r="M2" s="748"/>
      <c r="N2" s="43"/>
      <c r="O2" s="43"/>
      <c r="P2" s="43"/>
      <c r="Q2" s="43"/>
    </row>
    <row r="3" spans="7:17" s="15" customFormat="1" ht="19.5">
      <c r="G3" s="130"/>
      <c r="H3" s="130"/>
      <c r="I3" s="130"/>
      <c r="J3" s="130"/>
      <c r="K3" s="130"/>
      <c r="L3" s="130"/>
      <c r="M3" s="130"/>
      <c r="N3" s="43"/>
      <c r="O3" s="43"/>
      <c r="P3" s="43"/>
      <c r="Q3" s="43"/>
    </row>
    <row r="4" spans="2:20" ht="18">
      <c r="B4" s="1017" t="s">
        <v>830</v>
      </c>
      <c r="C4" s="1017"/>
      <c r="D4" s="1017"/>
      <c r="E4" s="1017"/>
      <c r="F4" s="1017"/>
      <c r="G4" s="1017"/>
      <c r="H4" s="1017"/>
      <c r="I4" s="1017"/>
      <c r="J4" s="1017"/>
      <c r="K4" s="1017"/>
      <c r="L4" s="1017"/>
      <c r="M4" s="1017"/>
      <c r="N4" s="1017"/>
      <c r="O4" s="1017"/>
      <c r="P4" s="1017"/>
      <c r="Q4" s="1017"/>
      <c r="R4" s="1017"/>
      <c r="S4" s="1017"/>
      <c r="T4" s="1017"/>
    </row>
    <row r="5" spans="3:20" ht="15">
      <c r="C5" s="76"/>
      <c r="D5" s="77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</row>
    <row r="6" ht="14.25">
      <c r="A6" s="500" t="s">
        <v>780</v>
      </c>
    </row>
    <row r="7" spans="2:17" ht="14.25">
      <c r="B7" s="78"/>
      <c r="Q7" s="118" t="s">
        <v>132</v>
      </c>
    </row>
    <row r="8" spans="1:19" s="79" customFormat="1" ht="32.25" customHeight="1">
      <c r="A8" s="738" t="s">
        <v>2</v>
      </c>
      <c r="B8" s="999" t="s">
        <v>3</v>
      </c>
      <c r="C8" s="1004" t="s">
        <v>443</v>
      </c>
      <c r="D8" s="1004"/>
      <c r="E8" s="1004"/>
      <c r="F8" s="1004"/>
      <c r="G8" s="1004" t="s">
        <v>444</v>
      </c>
      <c r="H8" s="1004"/>
      <c r="I8" s="1004"/>
      <c r="J8" s="1004"/>
      <c r="K8" s="1004" t="s">
        <v>445</v>
      </c>
      <c r="L8" s="1004"/>
      <c r="M8" s="1004"/>
      <c r="N8" s="1004"/>
      <c r="O8" s="1004" t="s">
        <v>446</v>
      </c>
      <c r="P8" s="1004"/>
      <c r="Q8" s="1004"/>
      <c r="R8" s="999"/>
      <c r="S8" s="1007" t="s">
        <v>155</v>
      </c>
    </row>
    <row r="9" spans="1:19" s="80" customFormat="1" ht="75" customHeight="1">
      <c r="A9" s="738"/>
      <c r="B9" s="1000"/>
      <c r="C9" s="86" t="s">
        <v>152</v>
      </c>
      <c r="D9" s="135" t="s">
        <v>154</v>
      </c>
      <c r="E9" s="86" t="s">
        <v>131</v>
      </c>
      <c r="F9" s="135" t="s">
        <v>153</v>
      </c>
      <c r="G9" s="86" t="s">
        <v>233</v>
      </c>
      <c r="H9" s="135" t="s">
        <v>154</v>
      </c>
      <c r="I9" s="86" t="s">
        <v>131</v>
      </c>
      <c r="J9" s="135" t="s">
        <v>153</v>
      </c>
      <c r="K9" s="86" t="s">
        <v>233</v>
      </c>
      <c r="L9" s="135" t="s">
        <v>154</v>
      </c>
      <c r="M9" s="86" t="s">
        <v>131</v>
      </c>
      <c r="N9" s="135" t="s">
        <v>153</v>
      </c>
      <c r="O9" s="86" t="s">
        <v>233</v>
      </c>
      <c r="P9" s="135" t="s">
        <v>154</v>
      </c>
      <c r="Q9" s="86" t="s">
        <v>131</v>
      </c>
      <c r="R9" s="136" t="s">
        <v>153</v>
      </c>
      <c r="S9" s="1007"/>
    </row>
    <row r="10" spans="1:19" s="80" customFormat="1" ht="15.75" customHeight="1">
      <c r="A10" s="5">
        <v>1</v>
      </c>
      <c r="B10" s="85">
        <v>2</v>
      </c>
      <c r="C10" s="74">
        <v>3</v>
      </c>
      <c r="D10" s="74">
        <v>4</v>
      </c>
      <c r="E10" s="74">
        <v>5</v>
      </c>
      <c r="F10" s="74">
        <v>6</v>
      </c>
      <c r="G10" s="74">
        <v>7</v>
      </c>
      <c r="H10" s="74">
        <v>8</v>
      </c>
      <c r="I10" s="74">
        <v>9</v>
      </c>
      <c r="J10" s="74">
        <v>10</v>
      </c>
      <c r="K10" s="74">
        <v>11</v>
      </c>
      <c r="L10" s="74">
        <v>12</v>
      </c>
      <c r="M10" s="74">
        <v>13</v>
      </c>
      <c r="N10" s="74">
        <v>14</v>
      </c>
      <c r="O10" s="74">
        <v>15</v>
      </c>
      <c r="P10" s="74">
        <v>16</v>
      </c>
      <c r="Q10" s="74">
        <v>17</v>
      </c>
      <c r="R10" s="127">
        <v>18</v>
      </c>
      <c r="S10" s="134">
        <v>19</v>
      </c>
    </row>
    <row r="11" spans="1:19" s="80" customFormat="1" ht="15.75" customHeight="1">
      <c r="A11" s="5">
        <v>1</v>
      </c>
      <c r="B11" s="1008" t="s">
        <v>757</v>
      </c>
      <c r="C11" s="1009"/>
      <c r="D11" s="1009"/>
      <c r="E11" s="1009"/>
      <c r="F11" s="1009"/>
      <c r="G11" s="1009"/>
      <c r="H11" s="1009"/>
      <c r="I11" s="1009"/>
      <c r="J11" s="1009"/>
      <c r="K11" s="1009"/>
      <c r="L11" s="1009"/>
      <c r="M11" s="1009"/>
      <c r="N11" s="1009"/>
      <c r="O11" s="1009"/>
      <c r="P11" s="1009"/>
      <c r="Q11" s="1009"/>
      <c r="R11" s="1009"/>
      <c r="S11" s="1010"/>
    </row>
    <row r="12" spans="1:19" s="80" customFormat="1" ht="15.75" customHeight="1">
      <c r="A12" s="5">
        <v>2</v>
      </c>
      <c r="B12" s="1011"/>
      <c r="C12" s="1012"/>
      <c r="D12" s="1012"/>
      <c r="E12" s="1012"/>
      <c r="F12" s="1012"/>
      <c r="G12" s="1012"/>
      <c r="H12" s="1012"/>
      <c r="I12" s="1012"/>
      <c r="J12" s="1012"/>
      <c r="K12" s="1012"/>
      <c r="L12" s="1012"/>
      <c r="M12" s="1012"/>
      <c r="N12" s="1012"/>
      <c r="O12" s="1012"/>
      <c r="P12" s="1012"/>
      <c r="Q12" s="1012"/>
      <c r="R12" s="1012"/>
      <c r="S12" s="1013"/>
    </row>
    <row r="13" spans="1:19" s="80" customFormat="1" ht="15.75" customHeight="1">
      <c r="A13" s="5">
        <v>3</v>
      </c>
      <c r="B13" s="1011"/>
      <c r="C13" s="1012"/>
      <c r="D13" s="1012"/>
      <c r="E13" s="1012"/>
      <c r="F13" s="1012"/>
      <c r="G13" s="1012"/>
      <c r="H13" s="1012"/>
      <c r="I13" s="1012"/>
      <c r="J13" s="1012"/>
      <c r="K13" s="1012"/>
      <c r="L13" s="1012"/>
      <c r="M13" s="1012"/>
      <c r="N13" s="1012"/>
      <c r="O13" s="1012"/>
      <c r="P13" s="1012"/>
      <c r="Q13" s="1012"/>
      <c r="R13" s="1012"/>
      <c r="S13" s="1013"/>
    </row>
    <row r="14" spans="1:19" s="80" customFormat="1" ht="15.75" customHeight="1">
      <c r="A14" s="5">
        <v>4</v>
      </c>
      <c r="B14" s="1011"/>
      <c r="C14" s="1012"/>
      <c r="D14" s="1012"/>
      <c r="E14" s="1012"/>
      <c r="F14" s="1012"/>
      <c r="G14" s="1012"/>
      <c r="H14" s="1012"/>
      <c r="I14" s="1012"/>
      <c r="J14" s="1012"/>
      <c r="K14" s="1012"/>
      <c r="L14" s="1012"/>
      <c r="M14" s="1012"/>
      <c r="N14" s="1012"/>
      <c r="O14" s="1012"/>
      <c r="P14" s="1012"/>
      <c r="Q14" s="1012"/>
      <c r="R14" s="1012"/>
      <c r="S14" s="1013"/>
    </row>
    <row r="15" spans="1:19" s="80" customFormat="1" ht="15.75" customHeight="1">
      <c r="A15" s="5">
        <v>5</v>
      </c>
      <c r="B15" s="1011"/>
      <c r="C15" s="1012"/>
      <c r="D15" s="1012"/>
      <c r="E15" s="1012"/>
      <c r="F15" s="1012"/>
      <c r="G15" s="1012"/>
      <c r="H15" s="1012"/>
      <c r="I15" s="1012"/>
      <c r="J15" s="1012"/>
      <c r="K15" s="1012"/>
      <c r="L15" s="1012"/>
      <c r="M15" s="1012"/>
      <c r="N15" s="1012"/>
      <c r="O15" s="1012"/>
      <c r="P15" s="1012"/>
      <c r="Q15" s="1012"/>
      <c r="R15" s="1012"/>
      <c r="S15" s="1013"/>
    </row>
    <row r="16" spans="1:19" s="80" customFormat="1" ht="15.75" customHeight="1">
      <c r="A16" s="5">
        <v>6</v>
      </c>
      <c r="B16" s="1011"/>
      <c r="C16" s="1012"/>
      <c r="D16" s="1012"/>
      <c r="E16" s="1012"/>
      <c r="F16" s="1012"/>
      <c r="G16" s="1012"/>
      <c r="H16" s="1012"/>
      <c r="I16" s="1012"/>
      <c r="J16" s="1012"/>
      <c r="K16" s="1012"/>
      <c r="L16" s="1012"/>
      <c r="M16" s="1012"/>
      <c r="N16" s="1012"/>
      <c r="O16" s="1012"/>
      <c r="P16" s="1012"/>
      <c r="Q16" s="1012"/>
      <c r="R16" s="1012"/>
      <c r="S16" s="1013"/>
    </row>
    <row r="17" spans="1:19" s="80" customFormat="1" ht="15.75" customHeight="1">
      <c r="A17" s="5">
        <v>7</v>
      </c>
      <c r="B17" s="1011"/>
      <c r="C17" s="1012"/>
      <c r="D17" s="1012"/>
      <c r="E17" s="1012"/>
      <c r="F17" s="1012"/>
      <c r="G17" s="1012"/>
      <c r="H17" s="1012"/>
      <c r="I17" s="1012"/>
      <c r="J17" s="1012"/>
      <c r="K17" s="1012"/>
      <c r="L17" s="1012"/>
      <c r="M17" s="1012"/>
      <c r="N17" s="1012"/>
      <c r="O17" s="1012"/>
      <c r="P17" s="1012"/>
      <c r="Q17" s="1012"/>
      <c r="R17" s="1012"/>
      <c r="S17" s="1013"/>
    </row>
    <row r="18" spans="1:19" ht="14.25">
      <c r="A18" s="5">
        <v>8</v>
      </c>
      <c r="B18" s="1011"/>
      <c r="C18" s="1012"/>
      <c r="D18" s="1012"/>
      <c r="E18" s="1012"/>
      <c r="F18" s="1012"/>
      <c r="G18" s="1012"/>
      <c r="H18" s="1012"/>
      <c r="I18" s="1012"/>
      <c r="J18" s="1012"/>
      <c r="K18" s="1012"/>
      <c r="L18" s="1012"/>
      <c r="M18" s="1012"/>
      <c r="N18" s="1012"/>
      <c r="O18" s="1012"/>
      <c r="P18" s="1012"/>
      <c r="Q18" s="1012"/>
      <c r="R18" s="1012"/>
      <c r="S18" s="1013"/>
    </row>
    <row r="19" spans="1:19" ht="14.25">
      <c r="A19" s="5">
        <v>9</v>
      </c>
      <c r="B19" s="1011"/>
      <c r="C19" s="1012"/>
      <c r="D19" s="1012"/>
      <c r="E19" s="1012"/>
      <c r="F19" s="1012"/>
      <c r="G19" s="1012"/>
      <c r="H19" s="1012"/>
      <c r="I19" s="1012"/>
      <c r="J19" s="1012"/>
      <c r="K19" s="1012"/>
      <c r="L19" s="1012"/>
      <c r="M19" s="1012"/>
      <c r="N19" s="1012"/>
      <c r="O19" s="1012"/>
      <c r="P19" s="1012"/>
      <c r="Q19" s="1012"/>
      <c r="R19" s="1012"/>
      <c r="S19" s="1013"/>
    </row>
    <row r="20" spans="1:19" ht="14.25">
      <c r="A20" s="5">
        <v>10</v>
      </c>
      <c r="B20" s="1011"/>
      <c r="C20" s="1012"/>
      <c r="D20" s="1012"/>
      <c r="E20" s="1012"/>
      <c r="F20" s="1012"/>
      <c r="G20" s="1012"/>
      <c r="H20" s="1012"/>
      <c r="I20" s="1012"/>
      <c r="J20" s="1012"/>
      <c r="K20" s="1012"/>
      <c r="L20" s="1012"/>
      <c r="M20" s="1012"/>
      <c r="N20" s="1012"/>
      <c r="O20" s="1012"/>
      <c r="P20" s="1012"/>
      <c r="Q20" s="1012"/>
      <c r="R20" s="1012"/>
      <c r="S20" s="1013"/>
    </row>
    <row r="21" spans="1:19" ht="14.25">
      <c r="A21" s="5">
        <v>11</v>
      </c>
      <c r="B21" s="1014"/>
      <c r="C21" s="1015"/>
      <c r="D21" s="1015"/>
      <c r="E21" s="1015"/>
      <c r="F21" s="1015"/>
      <c r="G21" s="1015"/>
      <c r="H21" s="1015"/>
      <c r="I21" s="1015"/>
      <c r="J21" s="1015"/>
      <c r="K21" s="1015"/>
      <c r="L21" s="1015"/>
      <c r="M21" s="1015"/>
      <c r="N21" s="1015"/>
      <c r="O21" s="1015"/>
      <c r="P21" s="1015"/>
      <c r="Q21" s="1015"/>
      <c r="R21" s="1015"/>
      <c r="S21" s="1016"/>
    </row>
    <row r="22" spans="1:19" ht="14.25">
      <c r="A22" s="288" t="s">
        <v>15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</row>
    <row r="23" spans="1:19" ht="14.25">
      <c r="A23" s="290" t="s">
        <v>480</v>
      </c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</row>
    <row r="24" spans="1:19" s="15" customFormat="1" ht="12.75">
      <c r="A24" s="14" t="s">
        <v>11</v>
      </c>
      <c r="G24" s="14"/>
      <c r="H24" s="14"/>
      <c r="K24" s="14"/>
      <c r="L24" s="14"/>
      <c r="M24" s="14"/>
      <c r="N24" s="14"/>
      <c r="O24" s="14"/>
      <c r="P24" s="14"/>
      <c r="Q24" s="14"/>
      <c r="R24" s="826"/>
      <c r="S24" s="826"/>
    </row>
    <row r="25" spans="1:19" s="15" customFormat="1" ht="12.75">
      <c r="A25" s="14"/>
      <c r="G25" s="14"/>
      <c r="H25" s="14"/>
      <c r="K25" s="14"/>
      <c r="L25" s="14"/>
      <c r="M25" s="14"/>
      <c r="N25" s="14"/>
      <c r="O25" s="14"/>
      <c r="P25" s="14"/>
      <c r="Q25" s="14"/>
      <c r="R25" s="129"/>
      <c r="S25" s="129"/>
    </row>
    <row r="26" spans="1:19" s="15" customFormat="1" ht="12.75">
      <c r="A26" s="14"/>
      <c r="G26" s="14"/>
      <c r="H26" s="14"/>
      <c r="K26" s="14"/>
      <c r="L26" s="14"/>
      <c r="M26" s="14"/>
      <c r="N26" s="14"/>
      <c r="O26" s="14"/>
      <c r="P26" s="14"/>
      <c r="Q26" s="14"/>
      <c r="R26" s="129"/>
      <c r="S26" s="129"/>
    </row>
    <row r="27" spans="1:19" s="15" customFormat="1" ht="12.75">
      <c r="A27" s="14"/>
      <c r="G27" s="14"/>
      <c r="H27" s="14"/>
      <c r="K27" s="14"/>
      <c r="L27" s="14"/>
      <c r="M27" s="14"/>
      <c r="N27" s="14"/>
      <c r="O27" s="14"/>
      <c r="P27" s="14"/>
      <c r="Q27" s="14"/>
      <c r="R27" s="129"/>
      <c r="S27" s="129"/>
    </row>
    <row r="28" spans="1:19" s="15" customFormat="1" ht="12.75">
      <c r="A28" s="14"/>
      <c r="G28" s="14"/>
      <c r="H28" s="14"/>
      <c r="K28" s="14"/>
      <c r="L28" s="14"/>
      <c r="M28" s="14"/>
      <c r="N28" s="14"/>
      <c r="O28" s="14"/>
      <c r="P28" s="14"/>
      <c r="Q28" s="14"/>
      <c r="R28" s="129"/>
      <c r="S28" s="129"/>
    </row>
    <row r="29" spans="1:19" s="15" customFormat="1" ht="12.75">
      <c r="A29" s="14"/>
      <c r="G29" s="14"/>
      <c r="H29" s="14"/>
      <c r="K29" s="14"/>
      <c r="L29" s="14"/>
      <c r="M29" s="14"/>
      <c r="N29" s="14"/>
      <c r="O29" s="14"/>
      <c r="P29" s="14"/>
      <c r="Q29" s="14"/>
      <c r="R29" s="129"/>
      <c r="S29" s="129"/>
    </row>
    <row r="30" spans="10:19" s="15" customFormat="1" ht="12.75" customHeight="1">
      <c r="J30" s="14"/>
      <c r="K30" s="35"/>
      <c r="L30" s="35"/>
      <c r="M30" s="35"/>
      <c r="N30" s="35"/>
      <c r="O30" s="35"/>
      <c r="P30" s="35"/>
      <c r="Q30" s="35"/>
      <c r="R30" s="35"/>
      <c r="S30" s="35"/>
    </row>
    <row r="31" spans="10:19" s="15" customFormat="1" ht="12.75" customHeight="1">
      <c r="J31" s="35"/>
      <c r="K31" s="35"/>
      <c r="L31" s="35"/>
      <c r="M31" s="35"/>
      <c r="N31" s="757" t="s">
        <v>758</v>
      </c>
      <c r="O31" s="757"/>
      <c r="P31" s="757"/>
      <c r="Q31" s="757"/>
      <c r="R31" s="757"/>
      <c r="S31" s="757"/>
    </row>
    <row r="32" spans="1:19" s="15" customFormat="1" ht="13.5">
      <c r="A32" s="14"/>
      <c r="B32" s="14"/>
      <c r="K32" s="14"/>
      <c r="L32" s="14"/>
      <c r="M32" s="14"/>
      <c r="N32" s="757" t="s">
        <v>759</v>
      </c>
      <c r="O32" s="757"/>
      <c r="P32" s="757"/>
      <c r="Q32" s="757"/>
      <c r="R32" s="757"/>
      <c r="S32" s="757"/>
    </row>
  </sheetData>
  <sheetProtection/>
  <mergeCells count="14">
    <mergeCell ref="B11:S21"/>
    <mergeCell ref="N31:S31"/>
    <mergeCell ref="N32:S32"/>
    <mergeCell ref="Q1:R1"/>
    <mergeCell ref="B4:T4"/>
    <mergeCell ref="R24:S24"/>
    <mergeCell ref="G2:M2"/>
    <mergeCell ref="A8:A9"/>
    <mergeCell ref="B8:B9"/>
    <mergeCell ref="C8:F8"/>
    <mergeCell ref="G8:J8"/>
    <mergeCell ref="K8:N8"/>
    <mergeCell ref="S8:S9"/>
    <mergeCell ref="O8:R8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61" r:id="rId1"/>
</worksheet>
</file>

<file path=xl/worksheets/sheet6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view="pageBreakPreview" zoomScaleNormal="80" zoomScaleSheetLayoutView="100" zoomScalePageLayoutView="0" workbookViewId="0" topLeftCell="A13">
      <selection activeCell="C38" sqref="C38"/>
    </sheetView>
  </sheetViews>
  <sheetFormatPr defaultColWidth="9.140625" defaultRowHeight="12.75"/>
  <cols>
    <col min="1" max="1" width="9.140625" style="75" customWidth="1"/>
    <col min="2" max="2" width="25.140625" style="75" customWidth="1"/>
    <col min="3" max="3" width="19.00390625" style="75" customWidth="1"/>
    <col min="4" max="4" width="19.7109375" style="75" customWidth="1"/>
    <col min="5" max="5" width="18.140625" style="75" customWidth="1"/>
    <col min="6" max="6" width="15.421875" style="75" customWidth="1"/>
    <col min="7" max="7" width="15.7109375" style="75" customWidth="1"/>
    <col min="8" max="8" width="12.28125" style="75" customWidth="1"/>
    <col min="9" max="10" width="9.140625" style="75" customWidth="1"/>
    <col min="11" max="11" width="9.28125" style="75" customWidth="1"/>
    <col min="12" max="16384" width="9.140625" style="75" customWidth="1"/>
  </cols>
  <sheetData>
    <row r="1" spans="3:7" s="15" customFormat="1" ht="15">
      <c r="C1" s="44"/>
      <c r="D1" s="44"/>
      <c r="E1" s="44"/>
      <c r="F1" s="870" t="s">
        <v>711</v>
      </c>
      <c r="G1" s="870"/>
    </row>
    <row r="2" spans="2:9" s="15" customFormat="1" ht="30.75" customHeight="1">
      <c r="B2" s="748" t="s">
        <v>790</v>
      </c>
      <c r="C2" s="748"/>
      <c r="D2" s="748"/>
      <c r="E2" s="748"/>
      <c r="F2" s="748"/>
      <c r="G2" s="43"/>
      <c r="H2" s="43"/>
      <c r="I2" s="43"/>
    </row>
    <row r="3" s="15" customFormat="1" ht="19.5">
      <c r="G3" s="130"/>
    </row>
    <row r="4" spans="1:8" ht="18">
      <c r="A4" s="1006" t="s">
        <v>714</v>
      </c>
      <c r="B4" s="1006"/>
      <c r="C4" s="1006"/>
      <c r="D4" s="1006"/>
      <c r="E4" s="1006"/>
      <c r="F4" s="1006"/>
      <c r="G4" s="1006"/>
      <c r="H4" s="505"/>
    </row>
    <row r="5" spans="3:8" ht="15">
      <c r="C5" s="76"/>
      <c r="D5" s="77"/>
      <c r="E5" s="76"/>
      <c r="F5" s="76"/>
      <c r="G5" s="76"/>
      <c r="H5" s="76"/>
    </row>
    <row r="6" ht="14.25">
      <c r="A6" s="500" t="s">
        <v>780</v>
      </c>
    </row>
    <row r="7" ht="14.25">
      <c r="B7" s="330"/>
    </row>
    <row r="8" spans="1:7" s="80" customFormat="1" ht="30.75" customHeight="1">
      <c r="A8" s="1030" t="s">
        <v>2</v>
      </c>
      <c r="B8" s="1029" t="s">
        <v>3</v>
      </c>
      <c r="C8" s="1029" t="s">
        <v>892</v>
      </c>
      <c r="D8" s="1018" t="s">
        <v>893</v>
      </c>
      <c r="E8" s="1029" t="s">
        <v>710</v>
      </c>
      <c r="F8" s="1029"/>
      <c r="G8" s="1029"/>
    </row>
    <row r="9" spans="1:7" s="80" customFormat="1" ht="48.75" customHeight="1">
      <c r="A9" s="1030"/>
      <c r="B9" s="1029"/>
      <c r="C9" s="1029"/>
      <c r="D9" s="1019"/>
      <c r="E9" s="332" t="s">
        <v>715</v>
      </c>
      <c r="F9" s="332" t="s">
        <v>709</v>
      </c>
      <c r="G9" s="332" t="s">
        <v>15</v>
      </c>
    </row>
    <row r="10" spans="1:7" s="80" customFormat="1" ht="15.75" customHeight="1">
      <c r="A10" s="66">
        <v>1</v>
      </c>
      <c r="B10" s="344">
        <v>2</v>
      </c>
      <c r="C10" s="344">
        <v>3</v>
      </c>
      <c r="D10" s="344">
        <v>4</v>
      </c>
      <c r="E10" s="346">
        <v>5</v>
      </c>
      <c r="F10" s="346">
        <v>6</v>
      </c>
      <c r="G10" s="346">
        <v>7</v>
      </c>
    </row>
    <row r="11" spans="1:7" s="80" customFormat="1" ht="15.75" customHeight="1">
      <c r="A11" s="372"/>
      <c r="B11" s="1020" t="s">
        <v>757</v>
      </c>
      <c r="C11" s="1021"/>
      <c r="D11" s="1021"/>
      <c r="E11" s="1021"/>
      <c r="F11" s="1021"/>
      <c r="G11" s="1022"/>
    </row>
    <row r="12" spans="1:7" s="80" customFormat="1" ht="15.75" customHeight="1">
      <c r="A12" s="372"/>
      <c r="B12" s="1023"/>
      <c r="C12" s="1024"/>
      <c r="D12" s="1024"/>
      <c r="E12" s="1024"/>
      <c r="F12" s="1024"/>
      <c r="G12" s="1025"/>
    </row>
    <row r="13" spans="1:7" s="80" customFormat="1" ht="15.75" customHeight="1">
      <c r="A13" s="372"/>
      <c r="B13" s="1023"/>
      <c r="C13" s="1024"/>
      <c r="D13" s="1024"/>
      <c r="E13" s="1024"/>
      <c r="F13" s="1024"/>
      <c r="G13" s="1025"/>
    </row>
    <row r="14" spans="1:7" s="80" customFormat="1" ht="15.75" customHeight="1">
      <c r="A14" s="372"/>
      <c r="B14" s="1023"/>
      <c r="C14" s="1024"/>
      <c r="D14" s="1024"/>
      <c r="E14" s="1024"/>
      <c r="F14" s="1024"/>
      <c r="G14" s="1025"/>
    </row>
    <row r="15" spans="1:7" s="80" customFormat="1" ht="15.75" customHeight="1">
      <c r="A15" s="372"/>
      <c r="B15" s="1023"/>
      <c r="C15" s="1024"/>
      <c r="D15" s="1024"/>
      <c r="E15" s="1024"/>
      <c r="F15" s="1024"/>
      <c r="G15" s="1025"/>
    </row>
    <row r="16" spans="1:7" s="80" customFormat="1" ht="15.75" customHeight="1">
      <c r="A16" s="372"/>
      <c r="B16" s="1023"/>
      <c r="C16" s="1024"/>
      <c r="D16" s="1024"/>
      <c r="E16" s="1024"/>
      <c r="F16" s="1024"/>
      <c r="G16" s="1025"/>
    </row>
    <row r="17" spans="1:7" s="80" customFormat="1" ht="15.75" customHeight="1">
      <c r="A17" s="372"/>
      <c r="B17" s="1023"/>
      <c r="C17" s="1024"/>
      <c r="D17" s="1024"/>
      <c r="E17" s="1024"/>
      <c r="F17" s="1024"/>
      <c r="G17" s="1025"/>
    </row>
    <row r="18" spans="1:7" ht="14.25">
      <c r="A18" s="372"/>
      <c r="B18" s="1023"/>
      <c r="C18" s="1024"/>
      <c r="D18" s="1024"/>
      <c r="E18" s="1024"/>
      <c r="F18" s="1024"/>
      <c r="G18" s="1025"/>
    </row>
    <row r="19" spans="1:7" ht="14.25">
      <c r="A19" s="372"/>
      <c r="B19" s="1023"/>
      <c r="C19" s="1024"/>
      <c r="D19" s="1024"/>
      <c r="E19" s="1024"/>
      <c r="F19" s="1024"/>
      <c r="G19" s="1025"/>
    </row>
    <row r="20" spans="1:7" ht="14.25">
      <c r="A20" s="372"/>
      <c r="B20" s="1023"/>
      <c r="C20" s="1024"/>
      <c r="D20" s="1024"/>
      <c r="E20" s="1024"/>
      <c r="F20" s="1024"/>
      <c r="G20" s="1025"/>
    </row>
    <row r="21" spans="1:7" ht="14.25">
      <c r="A21" s="372"/>
      <c r="B21" s="1026"/>
      <c r="C21" s="1027"/>
      <c r="D21" s="1027"/>
      <c r="E21" s="1027"/>
      <c r="F21" s="1027"/>
      <c r="G21" s="1028"/>
    </row>
    <row r="22" spans="1:7" ht="14.25">
      <c r="A22" s="288" t="s">
        <v>15</v>
      </c>
      <c r="B22" s="81"/>
      <c r="C22" s="373"/>
      <c r="D22" s="373"/>
      <c r="E22" s="374"/>
      <c r="F22" s="374"/>
      <c r="G22" s="374"/>
    </row>
    <row r="23" spans="1:7" ht="14.25">
      <c r="A23" s="290"/>
      <c r="B23" s="82"/>
      <c r="C23" s="82"/>
      <c r="D23" s="82"/>
      <c r="E23" s="82"/>
      <c r="F23" s="82"/>
      <c r="G23" s="82"/>
    </row>
    <row r="24" spans="1:7" s="15" customFormat="1" ht="12.75" customHeight="1">
      <c r="A24" s="14" t="s">
        <v>11</v>
      </c>
      <c r="G24" s="14"/>
    </row>
    <row r="25" spans="1:7" s="15" customFormat="1" ht="12.75" customHeight="1">
      <c r="A25" s="14"/>
      <c r="G25" s="14"/>
    </row>
    <row r="26" spans="1:7" s="15" customFormat="1" ht="12.75" customHeight="1">
      <c r="A26" s="14"/>
      <c r="G26" s="14"/>
    </row>
    <row r="27" spans="1:2" s="15" customFormat="1" ht="12.75">
      <c r="A27" s="14"/>
      <c r="B27" s="14"/>
    </row>
    <row r="28" spans="6:7" ht="14.25">
      <c r="F28" s="84"/>
      <c r="G28" s="84"/>
    </row>
    <row r="29" spans="1:10" ht="14.25">
      <c r="A29" s="14"/>
      <c r="C29" s="35"/>
      <c r="D29" s="35"/>
      <c r="E29" s="35"/>
      <c r="F29" s="35"/>
      <c r="G29" s="35"/>
      <c r="H29" s="35"/>
      <c r="I29" s="35"/>
      <c r="J29" s="35"/>
    </row>
    <row r="30" spans="2:10" ht="14.25">
      <c r="B30" s="35"/>
      <c r="C30" s="35"/>
      <c r="D30" s="35"/>
      <c r="E30" s="757" t="s">
        <v>758</v>
      </c>
      <c r="F30" s="757"/>
      <c r="G30" s="757"/>
      <c r="H30" s="305"/>
      <c r="I30" s="305"/>
      <c r="J30" s="305"/>
    </row>
    <row r="31" spans="1:10" ht="14.25">
      <c r="A31" s="15"/>
      <c r="B31" s="14"/>
      <c r="C31" s="14"/>
      <c r="D31" s="14"/>
      <c r="E31" s="757" t="s">
        <v>759</v>
      </c>
      <c r="F31" s="757"/>
      <c r="G31" s="757"/>
      <c r="H31" s="305"/>
      <c r="I31" s="305"/>
      <c r="J31" s="305"/>
    </row>
  </sheetData>
  <sheetProtection/>
  <mergeCells count="11">
    <mergeCell ref="E31:G31"/>
    <mergeCell ref="E8:G8"/>
    <mergeCell ref="A8:A9"/>
    <mergeCell ref="B8:B9"/>
    <mergeCell ref="C8:C9"/>
    <mergeCell ref="D8:D9"/>
    <mergeCell ref="B11:G21"/>
    <mergeCell ref="A4:G4"/>
    <mergeCell ref="E30:G30"/>
    <mergeCell ref="B2:F2"/>
    <mergeCell ref="F1:G1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r:id="rId1"/>
</worksheet>
</file>

<file path=xl/worksheets/sheet6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3"/>
  <sheetViews>
    <sheetView view="pageBreakPreview" zoomScale="90" zoomScaleNormal="90" zoomScaleSheetLayoutView="90" zoomScalePageLayoutView="0" workbookViewId="0" topLeftCell="A7">
      <selection activeCell="C38" sqref="C38"/>
    </sheetView>
  </sheetViews>
  <sheetFormatPr defaultColWidth="9.140625" defaultRowHeight="12.75"/>
  <cols>
    <col min="1" max="1" width="9.140625" style="75" customWidth="1"/>
    <col min="2" max="2" width="11.28125" style="75" customWidth="1"/>
    <col min="3" max="3" width="9.7109375" style="75" customWidth="1"/>
    <col min="4" max="4" width="8.140625" style="75" customWidth="1"/>
    <col min="5" max="5" width="7.421875" style="75" customWidth="1"/>
    <col min="6" max="6" width="9.140625" style="75" customWidth="1"/>
    <col min="7" max="7" width="9.57421875" style="75" customWidth="1"/>
    <col min="8" max="8" width="8.140625" style="75" customWidth="1"/>
    <col min="9" max="9" width="6.8515625" style="75" customWidth="1"/>
    <col min="10" max="10" width="9.28125" style="75" customWidth="1"/>
    <col min="11" max="11" width="10.57421875" style="75" customWidth="1"/>
    <col min="12" max="12" width="8.7109375" style="75" customWidth="1"/>
    <col min="13" max="13" width="7.421875" style="75" customWidth="1"/>
    <col min="14" max="14" width="8.57421875" style="75" customWidth="1"/>
    <col min="15" max="15" width="8.7109375" style="75" customWidth="1"/>
    <col min="16" max="16" width="8.57421875" style="75" customWidth="1"/>
    <col min="17" max="17" width="7.8515625" style="75" customWidth="1"/>
    <col min="18" max="18" width="8.57421875" style="75" customWidth="1"/>
    <col min="19" max="20" width="10.57421875" style="75" customWidth="1"/>
    <col min="21" max="21" width="11.140625" style="75" customWidth="1"/>
    <col min="22" max="22" width="10.7109375" style="75" bestFit="1" customWidth="1"/>
    <col min="23" max="16384" width="9.140625" style="75" customWidth="1"/>
  </cols>
  <sheetData>
    <row r="1" spans="3:24" s="15" customFormat="1" ht="15">
      <c r="C1" s="44"/>
      <c r="D1" s="44"/>
      <c r="E1" s="44"/>
      <c r="F1" s="44"/>
      <c r="G1" s="44"/>
      <c r="H1" s="44"/>
      <c r="I1" s="110" t="s">
        <v>0</v>
      </c>
      <c r="J1" s="110"/>
      <c r="S1" s="40"/>
      <c r="T1" s="40"/>
      <c r="U1" s="813" t="s">
        <v>531</v>
      </c>
      <c r="V1" s="813"/>
      <c r="W1" s="42"/>
      <c r="X1" s="42"/>
    </row>
    <row r="2" spans="5:16" s="15" customFormat="1" ht="19.5">
      <c r="E2" s="748" t="s">
        <v>790</v>
      </c>
      <c r="F2" s="748"/>
      <c r="G2" s="748"/>
      <c r="H2" s="748"/>
      <c r="I2" s="748"/>
      <c r="J2" s="748"/>
      <c r="K2" s="748"/>
      <c r="L2" s="748"/>
      <c r="M2" s="748"/>
      <c r="N2" s="748"/>
      <c r="O2" s="748"/>
      <c r="P2" s="748"/>
    </row>
    <row r="3" spans="8:16" s="15" customFormat="1" ht="19.5">
      <c r="H3" s="43"/>
      <c r="I3" s="43"/>
      <c r="J3" s="43"/>
      <c r="K3" s="43"/>
      <c r="L3" s="43"/>
      <c r="M3" s="43"/>
      <c r="N3" s="43"/>
      <c r="O3" s="43"/>
      <c r="P3" s="43"/>
    </row>
    <row r="4" spans="3:23" ht="15">
      <c r="C4" s="749" t="s">
        <v>831</v>
      </c>
      <c r="D4" s="749"/>
      <c r="E4" s="749"/>
      <c r="F4" s="749"/>
      <c r="G4" s="749"/>
      <c r="H4" s="749"/>
      <c r="I4" s="749"/>
      <c r="J4" s="749"/>
      <c r="K4" s="749"/>
      <c r="L4" s="749"/>
      <c r="M4" s="749"/>
      <c r="N4" s="749"/>
      <c r="O4" s="749"/>
      <c r="P4" s="749"/>
      <c r="Q4" s="749"/>
      <c r="R4" s="46"/>
      <c r="S4" s="116"/>
      <c r="T4" s="116"/>
      <c r="U4" s="116"/>
      <c r="V4" s="116"/>
      <c r="W4" s="110"/>
    </row>
    <row r="5" spans="3:23" ht="14.25">
      <c r="C5" s="76"/>
      <c r="D5" s="76"/>
      <c r="E5" s="76"/>
      <c r="F5" s="76"/>
      <c r="G5" s="76"/>
      <c r="H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</row>
    <row r="6" spans="1:2" ht="14.25">
      <c r="A6" s="500" t="s">
        <v>780</v>
      </c>
      <c r="B6" s="87"/>
    </row>
    <row r="7" ht="14.25">
      <c r="B7" s="330"/>
    </row>
    <row r="8" spans="1:22" s="79" customFormat="1" ht="24.75" customHeight="1">
      <c r="A8" s="738" t="s">
        <v>2</v>
      </c>
      <c r="B8" s="1004" t="s">
        <v>3</v>
      </c>
      <c r="C8" s="1001" t="s">
        <v>701</v>
      </c>
      <c r="D8" s="1002"/>
      <c r="E8" s="1002"/>
      <c r="F8" s="1002"/>
      <c r="G8" s="1001" t="s">
        <v>705</v>
      </c>
      <c r="H8" s="1002"/>
      <c r="I8" s="1002"/>
      <c r="J8" s="1002"/>
      <c r="K8" s="1001" t="s">
        <v>706</v>
      </c>
      <c r="L8" s="1002"/>
      <c r="M8" s="1002"/>
      <c r="N8" s="1002"/>
      <c r="O8" s="1001" t="s">
        <v>707</v>
      </c>
      <c r="P8" s="1002"/>
      <c r="Q8" s="1002"/>
      <c r="R8" s="1002"/>
      <c r="S8" s="1031" t="s">
        <v>15</v>
      </c>
      <c r="T8" s="1032"/>
      <c r="U8" s="1032"/>
      <c r="V8" s="1032"/>
    </row>
    <row r="9" spans="1:22" s="80" customFormat="1" ht="29.25" customHeight="1">
      <c r="A9" s="738"/>
      <c r="B9" s="1004"/>
      <c r="C9" s="1036" t="s">
        <v>702</v>
      </c>
      <c r="D9" s="1033" t="s">
        <v>704</v>
      </c>
      <c r="E9" s="1034"/>
      <c r="F9" s="1035"/>
      <c r="G9" s="1036" t="s">
        <v>702</v>
      </c>
      <c r="H9" s="1033" t="s">
        <v>704</v>
      </c>
      <c r="I9" s="1034"/>
      <c r="J9" s="1035"/>
      <c r="K9" s="1036" t="s">
        <v>702</v>
      </c>
      <c r="L9" s="1033" t="s">
        <v>704</v>
      </c>
      <c r="M9" s="1034"/>
      <c r="N9" s="1035"/>
      <c r="O9" s="1036" t="s">
        <v>702</v>
      </c>
      <c r="P9" s="1033" t="s">
        <v>704</v>
      </c>
      <c r="Q9" s="1034"/>
      <c r="R9" s="1035"/>
      <c r="S9" s="1036" t="s">
        <v>702</v>
      </c>
      <c r="T9" s="1033" t="s">
        <v>704</v>
      </c>
      <c r="U9" s="1034"/>
      <c r="V9" s="1035"/>
    </row>
    <row r="10" spans="1:22" s="80" customFormat="1" ht="46.5" customHeight="1">
      <c r="A10" s="738"/>
      <c r="B10" s="1004"/>
      <c r="C10" s="1037"/>
      <c r="D10" s="74" t="s">
        <v>703</v>
      </c>
      <c r="E10" s="74" t="s">
        <v>196</v>
      </c>
      <c r="F10" s="74" t="s">
        <v>15</v>
      </c>
      <c r="G10" s="1037"/>
      <c r="H10" s="74" t="s">
        <v>703</v>
      </c>
      <c r="I10" s="74" t="s">
        <v>196</v>
      </c>
      <c r="J10" s="74" t="s">
        <v>15</v>
      </c>
      <c r="K10" s="1037"/>
      <c r="L10" s="74" t="s">
        <v>703</v>
      </c>
      <c r="M10" s="74" t="s">
        <v>196</v>
      </c>
      <c r="N10" s="74" t="s">
        <v>15</v>
      </c>
      <c r="O10" s="1037"/>
      <c r="P10" s="74" t="s">
        <v>703</v>
      </c>
      <c r="Q10" s="74" t="s">
        <v>196</v>
      </c>
      <c r="R10" s="74" t="s">
        <v>15</v>
      </c>
      <c r="S10" s="1037"/>
      <c r="T10" s="74" t="s">
        <v>703</v>
      </c>
      <c r="U10" s="74" t="s">
        <v>196</v>
      </c>
      <c r="V10" s="74" t="s">
        <v>15</v>
      </c>
    </row>
    <row r="11" spans="1:22" s="159" customFormat="1" ht="15.75" customHeight="1">
      <c r="A11" s="331">
        <v>1</v>
      </c>
      <c r="B11" s="158">
        <v>2</v>
      </c>
      <c r="C11" s="158">
        <v>3</v>
      </c>
      <c r="D11" s="331">
        <v>4</v>
      </c>
      <c r="E11" s="158">
        <v>5</v>
      </c>
      <c r="F11" s="158">
        <v>6</v>
      </c>
      <c r="G11" s="331">
        <v>7</v>
      </c>
      <c r="H11" s="158">
        <v>8</v>
      </c>
      <c r="I11" s="158">
        <v>9</v>
      </c>
      <c r="J11" s="331">
        <v>10</v>
      </c>
      <c r="K11" s="158">
        <v>11</v>
      </c>
      <c r="L11" s="158">
        <v>12</v>
      </c>
      <c r="M11" s="331">
        <v>13</v>
      </c>
      <c r="N11" s="158">
        <v>14</v>
      </c>
      <c r="O11" s="158">
        <v>15</v>
      </c>
      <c r="P11" s="331">
        <v>16</v>
      </c>
      <c r="Q11" s="158">
        <v>17</v>
      </c>
      <c r="R11" s="158">
        <v>18</v>
      </c>
      <c r="S11" s="331">
        <v>19</v>
      </c>
      <c r="T11" s="158">
        <v>20</v>
      </c>
      <c r="U11" s="158">
        <v>21</v>
      </c>
      <c r="V11" s="331">
        <v>22</v>
      </c>
    </row>
    <row r="12" spans="1:22" ht="14.25">
      <c r="A12" s="119">
        <v>1</v>
      </c>
      <c r="B12" s="1038" t="s">
        <v>757</v>
      </c>
      <c r="C12" s="1039"/>
      <c r="D12" s="1039"/>
      <c r="E12" s="1039"/>
      <c r="F12" s="1039"/>
      <c r="G12" s="1039"/>
      <c r="H12" s="1039"/>
      <c r="I12" s="1039"/>
      <c r="J12" s="1039"/>
      <c r="K12" s="1039"/>
      <c r="L12" s="1039"/>
      <c r="M12" s="1039"/>
      <c r="N12" s="1039"/>
      <c r="O12" s="1039"/>
      <c r="P12" s="1039"/>
      <c r="Q12" s="1039"/>
      <c r="R12" s="1039"/>
      <c r="S12" s="1039"/>
      <c r="T12" s="1039"/>
      <c r="U12" s="1039"/>
      <c r="V12" s="1040"/>
    </row>
    <row r="13" spans="1:22" ht="14.25">
      <c r="A13" s="119">
        <v>2</v>
      </c>
      <c r="B13" s="1041"/>
      <c r="C13" s="1042"/>
      <c r="D13" s="1042"/>
      <c r="E13" s="1042"/>
      <c r="F13" s="1042"/>
      <c r="G13" s="1042"/>
      <c r="H13" s="1042"/>
      <c r="I13" s="1042"/>
      <c r="J13" s="1042"/>
      <c r="K13" s="1042"/>
      <c r="L13" s="1042"/>
      <c r="M13" s="1042"/>
      <c r="N13" s="1042"/>
      <c r="O13" s="1042"/>
      <c r="P13" s="1042"/>
      <c r="Q13" s="1042"/>
      <c r="R13" s="1042"/>
      <c r="S13" s="1042"/>
      <c r="T13" s="1042"/>
      <c r="U13" s="1042"/>
      <c r="V13" s="1043"/>
    </row>
    <row r="14" spans="1:22" ht="14.25">
      <c r="A14" s="119">
        <v>3</v>
      </c>
      <c r="B14" s="1041"/>
      <c r="C14" s="1042"/>
      <c r="D14" s="1042"/>
      <c r="E14" s="1042"/>
      <c r="F14" s="1042"/>
      <c r="G14" s="1042"/>
      <c r="H14" s="1042"/>
      <c r="I14" s="1042"/>
      <c r="J14" s="1042"/>
      <c r="K14" s="1042"/>
      <c r="L14" s="1042"/>
      <c r="M14" s="1042"/>
      <c r="N14" s="1042"/>
      <c r="O14" s="1042"/>
      <c r="P14" s="1042"/>
      <c r="Q14" s="1042"/>
      <c r="R14" s="1042"/>
      <c r="S14" s="1042"/>
      <c r="T14" s="1042"/>
      <c r="U14" s="1042"/>
      <c r="V14" s="1043"/>
    </row>
    <row r="15" spans="1:22" ht="14.25">
      <c r="A15" s="119">
        <v>4</v>
      </c>
      <c r="B15" s="1041"/>
      <c r="C15" s="1042"/>
      <c r="D15" s="1042"/>
      <c r="E15" s="1042"/>
      <c r="F15" s="1042"/>
      <c r="G15" s="1042"/>
      <c r="H15" s="1042"/>
      <c r="I15" s="1042"/>
      <c r="J15" s="1042"/>
      <c r="K15" s="1042"/>
      <c r="L15" s="1042"/>
      <c r="M15" s="1042"/>
      <c r="N15" s="1042"/>
      <c r="O15" s="1042"/>
      <c r="P15" s="1042"/>
      <c r="Q15" s="1042"/>
      <c r="R15" s="1042"/>
      <c r="S15" s="1042"/>
      <c r="T15" s="1042"/>
      <c r="U15" s="1042"/>
      <c r="V15" s="1043"/>
    </row>
    <row r="16" spans="1:22" ht="14.25">
      <c r="A16" s="119">
        <v>5</v>
      </c>
      <c r="B16" s="1041"/>
      <c r="C16" s="1042"/>
      <c r="D16" s="1042"/>
      <c r="E16" s="1042"/>
      <c r="F16" s="1042"/>
      <c r="G16" s="1042"/>
      <c r="H16" s="1042"/>
      <c r="I16" s="1042"/>
      <c r="J16" s="1042"/>
      <c r="K16" s="1042"/>
      <c r="L16" s="1042"/>
      <c r="M16" s="1042"/>
      <c r="N16" s="1042"/>
      <c r="O16" s="1042"/>
      <c r="P16" s="1042"/>
      <c r="Q16" s="1042"/>
      <c r="R16" s="1042"/>
      <c r="S16" s="1042"/>
      <c r="T16" s="1042"/>
      <c r="U16" s="1042"/>
      <c r="V16" s="1043"/>
    </row>
    <row r="17" spans="1:22" ht="14.25">
      <c r="A17" s="119">
        <v>6</v>
      </c>
      <c r="B17" s="1041"/>
      <c r="C17" s="1042"/>
      <c r="D17" s="1042"/>
      <c r="E17" s="1042"/>
      <c r="F17" s="1042"/>
      <c r="G17" s="1042"/>
      <c r="H17" s="1042"/>
      <c r="I17" s="1042"/>
      <c r="J17" s="1042"/>
      <c r="K17" s="1042"/>
      <c r="L17" s="1042"/>
      <c r="M17" s="1042"/>
      <c r="N17" s="1042"/>
      <c r="O17" s="1042"/>
      <c r="P17" s="1042"/>
      <c r="Q17" s="1042"/>
      <c r="R17" s="1042"/>
      <c r="S17" s="1042"/>
      <c r="T17" s="1042"/>
      <c r="U17" s="1042"/>
      <c r="V17" s="1043"/>
    </row>
    <row r="18" spans="1:22" ht="14.25">
      <c r="A18" s="119">
        <v>7</v>
      </c>
      <c r="B18" s="1041"/>
      <c r="C18" s="1042"/>
      <c r="D18" s="1042"/>
      <c r="E18" s="1042"/>
      <c r="F18" s="1042"/>
      <c r="G18" s="1042"/>
      <c r="H18" s="1042"/>
      <c r="I18" s="1042"/>
      <c r="J18" s="1042"/>
      <c r="K18" s="1042"/>
      <c r="L18" s="1042"/>
      <c r="M18" s="1042"/>
      <c r="N18" s="1042"/>
      <c r="O18" s="1042"/>
      <c r="P18" s="1042"/>
      <c r="Q18" s="1042"/>
      <c r="R18" s="1042"/>
      <c r="S18" s="1042"/>
      <c r="T18" s="1042"/>
      <c r="U18" s="1042"/>
      <c r="V18" s="1043"/>
    </row>
    <row r="19" spans="1:22" ht="14.25">
      <c r="A19" s="119">
        <v>8</v>
      </c>
      <c r="B19" s="1041"/>
      <c r="C19" s="1042"/>
      <c r="D19" s="1042"/>
      <c r="E19" s="1042"/>
      <c r="F19" s="1042"/>
      <c r="G19" s="1042"/>
      <c r="H19" s="1042"/>
      <c r="I19" s="1042"/>
      <c r="J19" s="1042"/>
      <c r="K19" s="1042"/>
      <c r="L19" s="1042"/>
      <c r="M19" s="1042"/>
      <c r="N19" s="1042"/>
      <c r="O19" s="1042"/>
      <c r="P19" s="1042"/>
      <c r="Q19" s="1042"/>
      <c r="R19" s="1042"/>
      <c r="S19" s="1042"/>
      <c r="T19" s="1042"/>
      <c r="U19" s="1042"/>
      <c r="V19" s="1043"/>
    </row>
    <row r="20" spans="1:22" ht="14.25">
      <c r="A20" s="119">
        <v>9</v>
      </c>
      <c r="B20" s="1041"/>
      <c r="C20" s="1042"/>
      <c r="D20" s="1042"/>
      <c r="E20" s="1042"/>
      <c r="F20" s="1042"/>
      <c r="G20" s="1042"/>
      <c r="H20" s="1042"/>
      <c r="I20" s="1042"/>
      <c r="J20" s="1042"/>
      <c r="K20" s="1042"/>
      <c r="L20" s="1042"/>
      <c r="M20" s="1042"/>
      <c r="N20" s="1042"/>
      <c r="O20" s="1042"/>
      <c r="P20" s="1042"/>
      <c r="Q20" s="1042"/>
      <c r="R20" s="1042"/>
      <c r="S20" s="1042"/>
      <c r="T20" s="1042"/>
      <c r="U20" s="1042"/>
      <c r="V20" s="1043"/>
    </row>
    <row r="21" spans="1:22" ht="14.25">
      <c r="A21" s="119">
        <v>10</v>
      </c>
      <c r="B21" s="1041"/>
      <c r="C21" s="1042"/>
      <c r="D21" s="1042"/>
      <c r="E21" s="1042"/>
      <c r="F21" s="1042"/>
      <c r="G21" s="1042"/>
      <c r="H21" s="1042"/>
      <c r="I21" s="1042"/>
      <c r="J21" s="1042"/>
      <c r="K21" s="1042"/>
      <c r="L21" s="1042"/>
      <c r="M21" s="1042"/>
      <c r="N21" s="1042"/>
      <c r="O21" s="1042"/>
      <c r="P21" s="1042"/>
      <c r="Q21" s="1042"/>
      <c r="R21" s="1042"/>
      <c r="S21" s="1042"/>
      <c r="T21" s="1042"/>
      <c r="U21" s="1042"/>
      <c r="V21" s="1043"/>
    </row>
    <row r="22" spans="1:22" ht="14.25">
      <c r="A22" s="119">
        <v>11</v>
      </c>
      <c r="B22" s="1044"/>
      <c r="C22" s="1045"/>
      <c r="D22" s="1045"/>
      <c r="E22" s="1045"/>
      <c r="F22" s="1045"/>
      <c r="G22" s="1045"/>
      <c r="H22" s="1045"/>
      <c r="I22" s="1045"/>
      <c r="J22" s="1045"/>
      <c r="K22" s="1045"/>
      <c r="L22" s="1045"/>
      <c r="M22" s="1045"/>
      <c r="N22" s="1045"/>
      <c r="O22" s="1045"/>
      <c r="P22" s="1045"/>
      <c r="Q22" s="1045"/>
      <c r="R22" s="1045"/>
      <c r="S22" s="1045"/>
      <c r="T22" s="1045"/>
      <c r="U22" s="1045"/>
      <c r="V22" s="1046"/>
    </row>
    <row r="23" spans="1:22" ht="14.25">
      <c r="A23" s="291" t="s">
        <v>15</v>
      </c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</row>
    <row r="25" spans="1:22" s="15" customFormat="1" ht="12.75">
      <c r="A25" s="14" t="s">
        <v>11</v>
      </c>
      <c r="G25" s="14"/>
      <c r="H25" s="14"/>
      <c r="K25" s="14"/>
      <c r="L25" s="14"/>
      <c r="M25" s="14"/>
      <c r="N25" s="14"/>
      <c r="O25" s="14"/>
      <c r="P25" s="14"/>
      <c r="Q25" s="14"/>
      <c r="R25" s="14"/>
      <c r="S25" s="84"/>
      <c r="T25" s="84"/>
      <c r="U25" s="84"/>
      <c r="V25" s="84"/>
    </row>
    <row r="26" spans="1:22" s="15" customFormat="1" ht="12.75">
      <c r="A26" s="14"/>
      <c r="G26" s="14"/>
      <c r="H26" s="14"/>
      <c r="K26" s="14"/>
      <c r="L26" s="14"/>
      <c r="M26" s="14"/>
      <c r="N26" s="14"/>
      <c r="O26" s="14"/>
      <c r="P26" s="14"/>
      <c r="Q26" s="14"/>
      <c r="R26" s="14"/>
      <c r="S26" s="84"/>
      <c r="T26" s="84"/>
      <c r="U26" s="84"/>
      <c r="V26" s="84"/>
    </row>
    <row r="27" spans="1:22" s="15" customFormat="1" ht="12.75">
      <c r="A27" s="14"/>
      <c r="G27" s="14"/>
      <c r="H27" s="14"/>
      <c r="K27" s="14"/>
      <c r="L27" s="14"/>
      <c r="M27" s="14"/>
      <c r="N27" s="14"/>
      <c r="O27" s="14"/>
      <c r="P27" s="14"/>
      <c r="Q27" s="14"/>
      <c r="R27" s="14"/>
      <c r="S27" s="84"/>
      <c r="T27" s="84"/>
      <c r="U27" s="84"/>
      <c r="V27" s="84"/>
    </row>
    <row r="28" spans="1:22" s="15" customFormat="1" ht="12.75">
      <c r="A28" s="14"/>
      <c r="G28" s="14"/>
      <c r="H28" s="14"/>
      <c r="K28" s="14"/>
      <c r="L28" s="14"/>
      <c r="M28" s="14"/>
      <c r="N28" s="14"/>
      <c r="O28" s="14"/>
      <c r="P28" s="14"/>
      <c r="Q28" s="14"/>
      <c r="R28" s="14"/>
      <c r="S28" s="84"/>
      <c r="T28" s="84"/>
      <c r="U28" s="84"/>
      <c r="V28" s="84"/>
    </row>
    <row r="29" spans="1:22" s="15" customFormat="1" ht="12.75">
      <c r="A29" s="14"/>
      <c r="G29" s="14"/>
      <c r="H29" s="14"/>
      <c r="K29" s="14"/>
      <c r="L29" s="14"/>
      <c r="M29" s="14"/>
      <c r="N29" s="14"/>
      <c r="O29" s="14"/>
      <c r="P29" s="14"/>
      <c r="Q29" s="14"/>
      <c r="R29" s="14"/>
      <c r="S29" s="84"/>
      <c r="T29" s="84"/>
      <c r="U29" s="84"/>
      <c r="V29" s="84"/>
    </row>
    <row r="30" spans="1:22" s="15" customFormat="1" ht="12.75">
      <c r="A30" s="14"/>
      <c r="G30" s="14"/>
      <c r="H30" s="14"/>
      <c r="K30" s="14"/>
      <c r="L30" s="14"/>
      <c r="M30" s="14"/>
      <c r="N30" s="14"/>
      <c r="O30" s="14"/>
      <c r="P30" s="14"/>
      <c r="Q30" s="14"/>
      <c r="R30" s="14"/>
      <c r="S30" s="84"/>
      <c r="T30" s="84"/>
      <c r="U30" s="84"/>
      <c r="V30" s="84"/>
    </row>
    <row r="31" spans="11:22" s="15" customFormat="1" ht="12.75" customHeight="1"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</row>
    <row r="32" spans="10:22" s="15" customFormat="1" ht="12.75" customHeight="1">
      <c r="J32" s="35"/>
      <c r="K32" s="35"/>
      <c r="L32" s="35"/>
      <c r="M32" s="35"/>
      <c r="N32" s="35"/>
      <c r="O32" s="35"/>
      <c r="P32" s="757" t="s">
        <v>758</v>
      </c>
      <c r="Q32" s="757"/>
      <c r="R32" s="757"/>
      <c r="S32" s="757"/>
      <c r="T32" s="757"/>
      <c r="U32" s="757"/>
      <c r="V32" s="35"/>
    </row>
    <row r="33" spans="1:22" s="15" customFormat="1" ht="13.5">
      <c r="A33" s="14"/>
      <c r="B33" s="14"/>
      <c r="K33" s="14"/>
      <c r="L33" s="14"/>
      <c r="M33" s="14"/>
      <c r="N33" s="14"/>
      <c r="O33" s="14"/>
      <c r="P33" s="757" t="s">
        <v>759</v>
      </c>
      <c r="Q33" s="757"/>
      <c r="R33" s="757"/>
      <c r="S33" s="757"/>
      <c r="T33" s="757"/>
      <c r="U33" s="757"/>
      <c r="V33" s="35"/>
    </row>
  </sheetData>
  <sheetProtection/>
  <mergeCells count="23">
    <mergeCell ref="P32:U32"/>
    <mergeCell ref="P33:U33"/>
    <mergeCell ref="B12:V22"/>
    <mergeCell ref="O9:O10"/>
    <mergeCell ref="P9:R9"/>
    <mergeCell ref="S9:S10"/>
    <mergeCell ref="H9:J9"/>
    <mergeCell ref="K9:K10"/>
    <mergeCell ref="L9:N9"/>
    <mergeCell ref="U1:V1"/>
    <mergeCell ref="E2:P2"/>
    <mergeCell ref="C4:Q4"/>
    <mergeCell ref="S8:V8"/>
    <mergeCell ref="T9:V9"/>
    <mergeCell ref="C9:C10"/>
    <mergeCell ref="D9:F9"/>
    <mergeCell ref="G9:G10"/>
    <mergeCell ref="A8:A10"/>
    <mergeCell ref="B8:B10"/>
    <mergeCell ref="C8:F8"/>
    <mergeCell ref="G8:J8"/>
    <mergeCell ref="K8:N8"/>
    <mergeCell ref="O8:R8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66" r:id="rId1"/>
</worksheet>
</file>

<file path=xl/worksheets/sheet6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2"/>
  <sheetViews>
    <sheetView view="pageBreakPreview" zoomScale="90" zoomScaleNormal="90" zoomScaleSheetLayoutView="90" zoomScalePageLayoutView="0" workbookViewId="0" topLeftCell="J13">
      <selection activeCell="AC23" sqref="AC23"/>
    </sheetView>
  </sheetViews>
  <sheetFormatPr defaultColWidth="9.140625" defaultRowHeight="12.75"/>
  <cols>
    <col min="1" max="1" width="9.140625" style="75" customWidth="1"/>
    <col min="2" max="2" width="11.28125" style="75" customWidth="1"/>
    <col min="3" max="3" width="9.7109375" style="75" customWidth="1"/>
    <col min="4" max="4" width="8.140625" style="75" customWidth="1"/>
    <col min="5" max="5" width="7.421875" style="75" customWidth="1"/>
    <col min="6" max="6" width="9.140625" style="75" customWidth="1"/>
    <col min="7" max="7" width="9.57421875" style="75" customWidth="1"/>
    <col min="8" max="8" width="8.140625" style="75" customWidth="1"/>
    <col min="9" max="9" width="6.8515625" style="75" customWidth="1"/>
    <col min="10" max="10" width="9.28125" style="75" customWidth="1"/>
    <col min="11" max="11" width="10.57421875" style="75" customWidth="1"/>
    <col min="12" max="12" width="8.7109375" style="75" customWidth="1"/>
    <col min="13" max="13" width="7.421875" style="75" customWidth="1"/>
    <col min="14" max="14" width="8.57421875" style="75" customWidth="1"/>
    <col min="15" max="15" width="8.7109375" style="75" customWidth="1"/>
    <col min="16" max="16" width="8.57421875" style="75" customWidth="1"/>
    <col min="17" max="17" width="7.8515625" style="75" customWidth="1"/>
    <col min="18" max="18" width="8.57421875" style="75" customWidth="1"/>
    <col min="19" max="20" width="10.57421875" style="75" customWidth="1"/>
    <col min="21" max="21" width="11.140625" style="75" customWidth="1"/>
    <col min="22" max="22" width="10.7109375" style="75" bestFit="1" customWidth="1"/>
    <col min="23" max="16384" width="9.140625" style="75" customWidth="1"/>
  </cols>
  <sheetData>
    <row r="1" spans="3:24" s="15" customFormat="1" ht="15">
      <c r="C1" s="44"/>
      <c r="D1" s="44"/>
      <c r="E1" s="44"/>
      <c r="F1" s="44"/>
      <c r="G1" s="44"/>
      <c r="H1" s="44"/>
      <c r="I1" s="110" t="s">
        <v>0</v>
      </c>
      <c r="J1" s="110"/>
      <c r="S1" s="40"/>
      <c r="T1" s="40"/>
      <c r="U1" s="813" t="s">
        <v>708</v>
      </c>
      <c r="V1" s="813"/>
      <c r="W1" s="42"/>
      <c r="X1" s="42"/>
    </row>
    <row r="2" spans="5:16" s="15" customFormat="1" ht="19.5">
      <c r="E2" s="748" t="s">
        <v>790</v>
      </c>
      <c r="F2" s="748"/>
      <c r="G2" s="748"/>
      <c r="H2" s="748"/>
      <c r="I2" s="748"/>
      <c r="J2" s="748"/>
      <c r="K2" s="748"/>
      <c r="L2" s="748"/>
      <c r="M2" s="748"/>
      <c r="N2" s="748"/>
      <c r="O2" s="748"/>
      <c r="P2" s="748"/>
    </row>
    <row r="3" spans="8:16" s="15" customFormat="1" ht="19.5">
      <c r="H3" s="43"/>
      <c r="I3" s="43"/>
      <c r="J3" s="43"/>
      <c r="K3" s="43"/>
      <c r="L3" s="43"/>
      <c r="M3" s="43"/>
      <c r="N3" s="43"/>
      <c r="O3" s="43"/>
      <c r="P3" s="43"/>
    </row>
    <row r="4" spans="3:23" ht="15">
      <c r="C4" s="749" t="s">
        <v>832</v>
      </c>
      <c r="D4" s="749"/>
      <c r="E4" s="749"/>
      <c r="F4" s="749"/>
      <c r="G4" s="749"/>
      <c r="H4" s="749"/>
      <c r="I4" s="749"/>
      <c r="J4" s="749"/>
      <c r="K4" s="749"/>
      <c r="L4" s="749"/>
      <c r="M4" s="749"/>
      <c r="N4" s="749"/>
      <c r="O4" s="749"/>
      <c r="P4" s="749"/>
      <c r="Q4" s="749"/>
      <c r="R4" s="46"/>
      <c r="S4" s="116"/>
      <c r="T4" s="116"/>
      <c r="U4" s="116"/>
      <c r="V4" s="116"/>
      <c r="W4" s="110"/>
    </row>
    <row r="5" spans="3:23" ht="14.25">
      <c r="C5" s="76"/>
      <c r="D5" s="76"/>
      <c r="E5" s="76"/>
      <c r="F5" s="76"/>
      <c r="G5" s="76"/>
      <c r="H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</row>
    <row r="6" spans="1:2" ht="14.25">
      <c r="A6" s="500" t="s">
        <v>780</v>
      </c>
      <c r="B6" s="87"/>
    </row>
    <row r="7" ht="14.25">
      <c r="B7" s="330"/>
    </row>
    <row r="8" spans="1:22" s="79" customFormat="1" ht="24.75" customHeight="1">
      <c r="A8" s="738" t="s">
        <v>2</v>
      </c>
      <c r="B8" s="1004" t="s">
        <v>3</v>
      </c>
      <c r="C8" s="1001" t="s">
        <v>701</v>
      </c>
      <c r="D8" s="1002"/>
      <c r="E8" s="1002"/>
      <c r="F8" s="1002"/>
      <c r="G8" s="1001" t="s">
        <v>705</v>
      </c>
      <c r="H8" s="1002"/>
      <c r="I8" s="1002"/>
      <c r="J8" s="1002"/>
      <c r="K8" s="1001" t="s">
        <v>706</v>
      </c>
      <c r="L8" s="1002"/>
      <c r="M8" s="1002"/>
      <c r="N8" s="1002"/>
      <c r="O8" s="1001" t="s">
        <v>707</v>
      </c>
      <c r="P8" s="1002"/>
      <c r="Q8" s="1002"/>
      <c r="R8" s="1002"/>
      <c r="S8" s="1031" t="s">
        <v>15</v>
      </c>
      <c r="T8" s="1032"/>
      <c r="U8" s="1032"/>
      <c r="V8" s="1032"/>
    </row>
    <row r="9" spans="1:22" s="80" customFormat="1" ht="29.25" customHeight="1">
      <c r="A9" s="738"/>
      <c r="B9" s="1004"/>
      <c r="C9" s="1036" t="s">
        <v>702</v>
      </c>
      <c r="D9" s="1033" t="s">
        <v>704</v>
      </c>
      <c r="E9" s="1034"/>
      <c r="F9" s="1035"/>
      <c r="G9" s="1036" t="s">
        <v>702</v>
      </c>
      <c r="H9" s="1033" t="s">
        <v>704</v>
      </c>
      <c r="I9" s="1034"/>
      <c r="J9" s="1035"/>
      <c r="K9" s="1036" t="s">
        <v>702</v>
      </c>
      <c r="L9" s="1033" t="s">
        <v>704</v>
      </c>
      <c r="M9" s="1034"/>
      <c r="N9" s="1035"/>
      <c r="O9" s="1036" t="s">
        <v>702</v>
      </c>
      <c r="P9" s="1033" t="s">
        <v>704</v>
      </c>
      <c r="Q9" s="1034"/>
      <c r="R9" s="1035"/>
      <c r="S9" s="1036" t="s">
        <v>702</v>
      </c>
      <c r="T9" s="1033" t="s">
        <v>704</v>
      </c>
      <c r="U9" s="1034"/>
      <c r="V9" s="1035"/>
    </row>
    <row r="10" spans="1:22" s="80" customFormat="1" ht="46.5" customHeight="1">
      <c r="A10" s="738"/>
      <c r="B10" s="1004"/>
      <c r="C10" s="1037"/>
      <c r="D10" s="74" t="s">
        <v>703</v>
      </c>
      <c r="E10" s="74" t="s">
        <v>196</v>
      </c>
      <c r="F10" s="74" t="s">
        <v>15</v>
      </c>
      <c r="G10" s="1037"/>
      <c r="H10" s="74" t="s">
        <v>703</v>
      </c>
      <c r="I10" s="74" t="s">
        <v>196</v>
      </c>
      <c r="J10" s="74" t="s">
        <v>15</v>
      </c>
      <c r="K10" s="1037"/>
      <c r="L10" s="74" t="s">
        <v>703</v>
      </c>
      <c r="M10" s="74" t="s">
        <v>196</v>
      </c>
      <c r="N10" s="74" t="s">
        <v>15</v>
      </c>
      <c r="O10" s="1037"/>
      <c r="P10" s="74" t="s">
        <v>703</v>
      </c>
      <c r="Q10" s="74" t="s">
        <v>196</v>
      </c>
      <c r="R10" s="74" t="s">
        <v>15</v>
      </c>
      <c r="S10" s="1037"/>
      <c r="T10" s="74" t="s">
        <v>703</v>
      </c>
      <c r="U10" s="74" t="s">
        <v>196</v>
      </c>
      <c r="V10" s="74" t="s">
        <v>15</v>
      </c>
    </row>
    <row r="11" spans="1:22" s="159" customFormat="1" ht="15.75" customHeight="1">
      <c r="A11" s="331">
        <v>1</v>
      </c>
      <c r="B11" s="158">
        <v>2</v>
      </c>
      <c r="C11" s="158">
        <v>3</v>
      </c>
      <c r="D11" s="331">
        <v>4</v>
      </c>
      <c r="E11" s="158">
        <v>5</v>
      </c>
      <c r="F11" s="158">
        <v>6</v>
      </c>
      <c r="G11" s="331">
        <v>7</v>
      </c>
      <c r="H11" s="158">
        <v>8</v>
      </c>
      <c r="I11" s="158">
        <v>9</v>
      </c>
      <c r="J11" s="331">
        <v>10</v>
      </c>
      <c r="K11" s="158">
        <v>11</v>
      </c>
      <c r="L11" s="158">
        <v>12</v>
      </c>
      <c r="M11" s="331">
        <v>13</v>
      </c>
      <c r="N11" s="158">
        <v>14</v>
      </c>
      <c r="O11" s="158">
        <v>15</v>
      </c>
      <c r="P11" s="331">
        <v>16</v>
      </c>
      <c r="Q11" s="158">
        <v>17</v>
      </c>
      <c r="R11" s="158">
        <v>18</v>
      </c>
      <c r="S11" s="331">
        <v>19</v>
      </c>
      <c r="T11" s="158">
        <v>20</v>
      </c>
      <c r="U11" s="158">
        <v>21</v>
      </c>
      <c r="V11" s="331">
        <v>22</v>
      </c>
    </row>
    <row r="12" spans="1:22" ht="14.25">
      <c r="A12" s="119">
        <v>1</v>
      </c>
      <c r="B12" s="9" t="s">
        <v>746</v>
      </c>
      <c r="C12" s="81">
        <v>0</v>
      </c>
      <c r="D12" s="368">
        <v>0</v>
      </c>
      <c r="E12" s="368">
        <v>0</v>
      </c>
      <c r="F12" s="368">
        <v>0</v>
      </c>
      <c r="G12" s="81">
        <v>0</v>
      </c>
      <c r="H12" s="368">
        <v>0</v>
      </c>
      <c r="I12" s="368">
        <v>0</v>
      </c>
      <c r="J12" s="368">
        <v>0</v>
      </c>
      <c r="K12" s="81">
        <v>0</v>
      </c>
      <c r="L12" s="81">
        <v>0</v>
      </c>
      <c r="M12" s="81">
        <v>0</v>
      </c>
      <c r="N12" s="81">
        <v>0</v>
      </c>
      <c r="O12" s="81">
        <v>0</v>
      </c>
      <c r="P12" s="81">
        <v>0</v>
      </c>
      <c r="Q12" s="81">
        <v>0</v>
      </c>
      <c r="R12" s="81">
        <v>0</v>
      </c>
      <c r="S12" s="81">
        <f>C12+G12</f>
        <v>0</v>
      </c>
      <c r="T12" s="368">
        <f>D12+H12</f>
        <v>0</v>
      </c>
      <c r="U12" s="368">
        <f>E12+I12</f>
        <v>0</v>
      </c>
      <c r="V12" s="368">
        <f>F12+J12</f>
        <v>0</v>
      </c>
    </row>
    <row r="13" spans="1:22" ht="14.25">
      <c r="A13" s="119">
        <v>2</v>
      </c>
      <c r="B13" s="9" t="s">
        <v>747</v>
      </c>
      <c r="C13" s="81">
        <v>0</v>
      </c>
      <c r="D13" s="368">
        <v>0</v>
      </c>
      <c r="E13" s="368">
        <v>0</v>
      </c>
      <c r="F13" s="368">
        <v>0</v>
      </c>
      <c r="G13" s="81">
        <v>0</v>
      </c>
      <c r="H13" s="368">
        <v>0</v>
      </c>
      <c r="I13" s="368">
        <v>0</v>
      </c>
      <c r="J13" s="368">
        <v>0</v>
      </c>
      <c r="K13" s="81">
        <v>0</v>
      </c>
      <c r="L13" s="81">
        <v>0</v>
      </c>
      <c r="M13" s="81">
        <v>0</v>
      </c>
      <c r="N13" s="81">
        <v>0</v>
      </c>
      <c r="O13" s="81">
        <v>0</v>
      </c>
      <c r="P13" s="81">
        <v>0</v>
      </c>
      <c r="Q13" s="81">
        <v>0</v>
      </c>
      <c r="R13" s="81">
        <v>0</v>
      </c>
      <c r="S13" s="81">
        <f aca="true" t="shared" si="0" ref="S13:S22">C13+G13</f>
        <v>0</v>
      </c>
      <c r="T13" s="368">
        <f aca="true" t="shared" si="1" ref="T13:T23">D13+H13</f>
        <v>0</v>
      </c>
      <c r="U13" s="368">
        <f aca="true" t="shared" si="2" ref="U13:U23">E13+I13</f>
        <v>0</v>
      </c>
      <c r="V13" s="368">
        <f aca="true" t="shared" si="3" ref="V13:V23">F13+J13</f>
        <v>0</v>
      </c>
    </row>
    <row r="14" spans="1:22" ht="14.25">
      <c r="A14" s="119">
        <v>3</v>
      </c>
      <c r="B14" s="9" t="s">
        <v>748</v>
      </c>
      <c r="C14" s="81">
        <v>0</v>
      </c>
      <c r="D14" s="368">
        <v>0</v>
      </c>
      <c r="E14" s="368">
        <v>0</v>
      </c>
      <c r="F14" s="368">
        <v>0</v>
      </c>
      <c r="G14" s="81">
        <v>0</v>
      </c>
      <c r="H14" s="368">
        <v>0</v>
      </c>
      <c r="I14" s="368">
        <v>0</v>
      </c>
      <c r="J14" s="368">
        <v>0</v>
      </c>
      <c r="K14" s="81">
        <v>0</v>
      </c>
      <c r="L14" s="81">
        <v>0</v>
      </c>
      <c r="M14" s="81">
        <v>0</v>
      </c>
      <c r="N14" s="81">
        <v>0</v>
      </c>
      <c r="O14" s="81">
        <v>0</v>
      </c>
      <c r="P14" s="81">
        <v>0</v>
      </c>
      <c r="Q14" s="81">
        <v>0</v>
      </c>
      <c r="R14" s="81">
        <v>0</v>
      </c>
      <c r="S14" s="81">
        <f t="shared" si="0"/>
        <v>0</v>
      </c>
      <c r="T14" s="368">
        <f t="shared" si="1"/>
        <v>0</v>
      </c>
      <c r="U14" s="368">
        <f t="shared" si="2"/>
        <v>0</v>
      </c>
      <c r="V14" s="368">
        <f t="shared" si="3"/>
        <v>0</v>
      </c>
    </row>
    <row r="15" spans="1:22" ht="14.25">
      <c r="A15" s="119">
        <v>4</v>
      </c>
      <c r="B15" s="9" t="s">
        <v>749</v>
      </c>
      <c r="C15" s="81">
        <v>0</v>
      </c>
      <c r="D15" s="368">
        <v>0</v>
      </c>
      <c r="E15" s="368">
        <v>0</v>
      </c>
      <c r="F15" s="368">
        <v>0</v>
      </c>
      <c r="G15" s="81">
        <v>0</v>
      </c>
      <c r="H15" s="368">
        <v>0</v>
      </c>
      <c r="I15" s="368">
        <v>0</v>
      </c>
      <c r="J15" s="368">
        <v>0</v>
      </c>
      <c r="K15" s="81">
        <v>0</v>
      </c>
      <c r="L15" s="81">
        <v>0</v>
      </c>
      <c r="M15" s="81">
        <v>0</v>
      </c>
      <c r="N15" s="81">
        <v>0</v>
      </c>
      <c r="O15" s="81">
        <v>0</v>
      </c>
      <c r="P15" s="81">
        <v>0</v>
      </c>
      <c r="Q15" s="81">
        <v>0</v>
      </c>
      <c r="R15" s="81">
        <v>0</v>
      </c>
      <c r="S15" s="81">
        <f t="shared" si="0"/>
        <v>0</v>
      </c>
      <c r="T15" s="368">
        <f t="shared" si="1"/>
        <v>0</v>
      </c>
      <c r="U15" s="368">
        <f t="shared" si="2"/>
        <v>0</v>
      </c>
      <c r="V15" s="368">
        <f t="shared" si="3"/>
        <v>0</v>
      </c>
    </row>
    <row r="16" spans="1:22" ht="14.25">
      <c r="A16" s="119">
        <v>5</v>
      </c>
      <c r="B16" s="9" t="s">
        <v>750</v>
      </c>
      <c r="C16" s="81">
        <v>0</v>
      </c>
      <c r="D16" s="368">
        <v>0</v>
      </c>
      <c r="E16" s="368">
        <v>0</v>
      </c>
      <c r="F16" s="368">
        <v>0</v>
      </c>
      <c r="G16" s="81">
        <v>0</v>
      </c>
      <c r="H16" s="368">
        <v>0</v>
      </c>
      <c r="I16" s="368">
        <v>0</v>
      </c>
      <c r="J16" s="368">
        <v>0</v>
      </c>
      <c r="K16" s="81">
        <v>0</v>
      </c>
      <c r="L16" s="81">
        <v>0</v>
      </c>
      <c r="M16" s="81">
        <v>0</v>
      </c>
      <c r="N16" s="81">
        <v>0</v>
      </c>
      <c r="O16" s="81">
        <v>0</v>
      </c>
      <c r="P16" s="81">
        <v>0</v>
      </c>
      <c r="Q16" s="81">
        <v>0</v>
      </c>
      <c r="R16" s="81">
        <v>0</v>
      </c>
      <c r="S16" s="81">
        <f t="shared" si="0"/>
        <v>0</v>
      </c>
      <c r="T16" s="368">
        <f t="shared" si="1"/>
        <v>0</v>
      </c>
      <c r="U16" s="368">
        <f t="shared" si="2"/>
        <v>0</v>
      </c>
      <c r="V16" s="368">
        <f t="shared" si="3"/>
        <v>0</v>
      </c>
    </row>
    <row r="17" spans="1:22" ht="14.25">
      <c r="A17" s="119">
        <v>6</v>
      </c>
      <c r="B17" s="9" t="s">
        <v>751</v>
      </c>
      <c r="C17" s="81">
        <v>0</v>
      </c>
      <c r="D17" s="368">
        <v>0</v>
      </c>
      <c r="E17" s="368">
        <v>0</v>
      </c>
      <c r="F17" s="368">
        <v>0</v>
      </c>
      <c r="G17" s="81">
        <v>0</v>
      </c>
      <c r="H17" s="368">
        <v>0</v>
      </c>
      <c r="I17" s="368">
        <v>0</v>
      </c>
      <c r="J17" s="368">
        <v>0</v>
      </c>
      <c r="K17" s="81">
        <v>0</v>
      </c>
      <c r="L17" s="81">
        <v>0</v>
      </c>
      <c r="M17" s="81">
        <v>0</v>
      </c>
      <c r="N17" s="81">
        <v>0</v>
      </c>
      <c r="O17" s="81">
        <v>0</v>
      </c>
      <c r="P17" s="81">
        <v>0</v>
      </c>
      <c r="Q17" s="81">
        <v>0</v>
      </c>
      <c r="R17" s="81">
        <v>0</v>
      </c>
      <c r="S17" s="81">
        <f t="shared" si="0"/>
        <v>0</v>
      </c>
      <c r="T17" s="368">
        <f t="shared" si="1"/>
        <v>0</v>
      </c>
      <c r="U17" s="368">
        <f t="shared" si="2"/>
        <v>0</v>
      </c>
      <c r="V17" s="368">
        <f t="shared" si="3"/>
        <v>0</v>
      </c>
    </row>
    <row r="18" spans="1:22" ht="14.25">
      <c r="A18" s="119">
        <v>7</v>
      </c>
      <c r="B18" s="9" t="s">
        <v>752</v>
      </c>
      <c r="C18" s="81">
        <v>0</v>
      </c>
      <c r="D18" s="368">
        <v>0</v>
      </c>
      <c r="E18" s="368">
        <v>0</v>
      </c>
      <c r="F18" s="368">
        <v>0</v>
      </c>
      <c r="G18" s="81">
        <v>0</v>
      </c>
      <c r="H18" s="368">
        <v>0</v>
      </c>
      <c r="I18" s="368">
        <v>0</v>
      </c>
      <c r="J18" s="368">
        <v>0</v>
      </c>
      <c r="K18" s="81">
        <v>0</v>
      </c>
      <c r="L18" s="81">
        <v>0</v>
      </c>
      <c r="M18" s="81">
        <v>0</v>
      </c>
      <c r="N18" s="81">
        <v>0</v>
      </c>
      <c r="O18" s="81">
        <v>0</v>
      </c>
      <c r="P18" s="81">
        <v>0</v>
      </c>
      <c r="Q18" s="81">
        <v>0</v>
      </c>
      <c r="R18" s="81">
        <v>0</v>
      </c>
      <c r="S18" s="81">
        <f t="shared" si="0"/>
        <v>0</v>
      </c>
      <c r="T18" s="368">
        <f t="shared" si="1"/>
        <v>0</v>
      </c>
      <c r="U18" s="368">
        <f t="shared" si="2"/>
        <v>0</v>
      </c>
      <c r="V18" s="368">
        <f t="shared" si="3"/>
        <v>0</v>
      </c>
    </row>
    <row r="19" spans="1:22" ht="14.25">
      <c r="A19" s="119">
        <v>8</v>
      </c>
      <c r="B19" s="9" t="s">
        <v>753</v>
      </c>
      <c r="C19" s="81">
        <v>0</v>
      </c>
      <c r="D19" s="368">
        <v>0</v>
      </c>
      <c r="E19" s="368">
        <v>0</v>
      </c>
      <c r="F19" s="368">
        <v>0</v>
      </c>
      <c r="G19" s="81">
        <v>0</v>
      </c>
      <c r="H19" s="368">
        <v>0</v>
      </c>
      <c r="I19" s="368">
        <v>0</v>
      </c>
      <c r="J19" s="368">
        <v>0</v>
      </c>
      <c r="K19" s="81">
        <v>0</v>
      </c>
      <c r="L19" s="81">
        <v>0</v>
      </c>
      <c r="M19" s="81">
        <v>0</v>
      </c>
      <c r="N19" s="81">
        <v>0</v>
      </c>
      <c r="O19" s="81">
        <v>0</v>
      </c>
      <c r="P19" s="81">
        <v>0</v>
      </c>
      <c r="Q19" s="81">
        <v>0</v>
      </c>
      <c r="R19" s="81">
        <v>0</v>
      </c>
      <c r="S19" s="81">
        <f t="shared" si="0"/>
        <v>0</v>
      </c>
      <c r="T19" s="368">
        <f t="shared" si="1"/>
        <v>0</v>
      </c>
      <c r="U19" s="368">
        <f t="shared" si="2"/>
        <v>0</v>
      </c>
      <c r="V19" s="368">
        <f t="shared" si="3"/>
        <v>0</v>
      </c>
    </row>
    <row r="20" spans="1:22" ht="14.25">
      <c r="A20" s="119">
        <v>9</v>
      </c>
      <c r="B20" s="9" t="s">
        <v>754</v>
      </c>
      <c r="C20" s="81">
        <v>0</v>
      </c>
      <c r="D20" s="368">
        <v>0</v>
      </c>
      <c r="E20" s="368">
        <v>0</v>
      </c>
      <c r="F20" s="368">
        <v>0</v>
      </c>
      <c r="G20" s="81">
        <v>0</v>
      </c>
      <c r="H20" s="368">
        <v>0</v>
      </c>
      <c r="I20" s="368">
        <v>0</v>
      </c>
      <c r="J20" s="368">
        <v>0</v>
      </c>
      <c r="K20" s="81">
        <v>0</v>
      </c>
      <c r="L20" s="81">
        <v>0</v>
      </c>
      <c r="M20" s="81">
        <v>0</v>
      </c>
      <c r="N20" s="81">
        <v>0</v>
      </c>
      <c r="O20" s="81">
        <v>0</v>
      </c>
      <c r="P20" s="81">
        <v>0</v>
      </c>
      <c r="Q20" s="81">
        <v>0</v>
      </c>
      <c r="R20" s="81">
        <v>0</v>
      </c>
      <c r="S20" s="81">
        <f t="shared" si="0"/>
        <v>0</v>
      </c>
      <c r="T20" s="368">
        <f t="shared" si="1"/>
        <v>0</v>
      </c>
      <c r="U20" s="368">
        <f t="shared" si="2"/>
        <v>0</v>
      </c>
      <c r="V20" s="368">
        <f t="shared" si="3"/>
        <v>0</v>
      </c>
    </row>
    <row r="21" spans="1:22" ht="14.25">
      <c r="A21" s="119">
        <v>10</v>
      </c>
      <c r="B21" s="9" t="s">
        <v>755</v>
      </c>
      <c r="C21" s="81">
        <v>0</v>
      </c>
      <c r="D21" s="368">
        <v>0</v>
      </c>
      <c r="E21" s="368">
        <v>0</v>
      </c>
      <c r="F21" s="368">
        <v>0</v>
      </c>
      <c r="G21" s="81">
        <v>0</v>
      </c>
      <c r="H21" s="368">
        <v>0</v>
      </c>
      <c r="I21" s="368">
        <v>0</v>
      </c>
      <c r="J21" s="368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f t="shared" si="0"/>
        <v>0</v>
      </c>
      <c r="T21" s="368">
        <f t="shared" si="1"/>
        <v>0</v>
      </c>
      <c r="U21" s="368">
        <f t="shared" si="2"/>
        <v>0</v>
      </c>
      <c r="V21" s="368">
        <f t="shared" si="3"/>
        <v>0</v>
      </c>
    </row>
    <row r="22" spans="1:22" ht="14.25">
      <c r="A22" s="119">
        <v>11</v>
      </c>
      <c r="B22" s="9" t="s">
        <v>756</v>
      </c>
      <c r="C22" s="81">
        <v>0</v>
      </c>
      <c r="D22" s="368">
        <v>0</v>
      </c>
      <c r="E22" s="368">
        <v>0</v>
      </c>
      <c r="F22" s="368">
        <v>0</v>
      </c>
      <c r="G22" s="81">
        <v>0</v>
      </c>
      <c r="H22" s="368">
        <v>0</v>
      </c>
      <c r="I22" s="368">
        <v>0</v>
      </c>
      <c r="J22" s="368">
        <v>0</v>
      </c>
      <c r="K22" s="81">
        <v>0</v>
      </c>
      <c r="L22" s="81">
        <v>0</v>
      </c>
      <c r="M22" s="81">
        <v>0</v>
      </c>
      <c r="N22" s="81">
        <v>0</v>
      </c>
      <c r="O22" s="81">
        <v>0</v>
      </c>
      <c r="P22" s="81">
        <v>0</v>
      </c>
      <c r="Q22" s="81">
        <v>0</v>
      </c>
      <c r="R22" s="81">
        <v>0</v>
      </c>
      <c r="S22" s="81">
        <f t="shared" si="0"/>
        <v>0</v>
      </c>
      <c r="T22" s="368">
        <f t="shared" si="1"/>
        <v>0</v>
      </c>
      <c r="U22" s="368">
        <f t="shared" si="2"/>
        <v>0</v>
      </c>
      <c r="V22" s="368">
        <f t="shared" si="3"/>
        <v>0</v>
      </c>
    </row>
    <row r="23" spans="1:22" ht="14.25">
      <c r="A23" s="291" t="s">
        <v>15</v>
      </c>
      <c r="B23" s="288"/>
      <c r="C23" s="81">
        <v>0</v>
      </c>
      <c r="D23" s="368">
        <v>0</v>
      </c>
      <c r="E23" s="368">
        <v>0</v>
      </c>
      <c r="F23" s="368">
        <v>0</v>
      </c>
      <c r="G23" s="81">
        <v>0</v>
      </c>
      <c r="H23" s="368">
        <v>0</v>
      </c>
      <c r="I23" s="368">
        <v>0</v>
      </c>
      <c r="J23" s="368">
        <v>0</v>
      </c>
      <c r="K23" s="288">
        <v>0</v>
      </c>
      <c r="L23" s="288">
        <v>0</v>
      </c>
      <c r="M23" s="288">
        <v>0</v>
      </c>
      <c r="N23" s="288">
        <v>0</v>
      </c>
      <c r="O23" s="288">
        <v>0</v>
      </c>
      <c r="P23" s="288">
        <v>0</v>
      </c>
      <c r="Q23" s="288">
        <v>0</v>
      </c>
      <c r="R23" s="288">
        <v>0</v>
      </c>
      <c r="S23" s="288">
        <f>SUM(S12:S22)</f>
        <v>0</v>
      </c>
      <c r="T23" s="369">
        <f t="shared" si="1"/>
        <v>0</v>
      </c>
      <c r="U23" s="369">
        <f t="shared" si="2"/>
        <v>0</v>
      </c>
      <c r="V23" s="369">
        <f t="shared" si="3"/>
        <v>0</v>
      </c>
    </row>
    <row r="25" spans="1:22" s="15" customFormat="1" ht="12.75">
      <c r="A25" s="14" t="s">
        <v>11</v>
      </c>
      <c r="G25" s="14"/>
      <c r="H25" s="14"/>
      <c r="K25" s="14"/>
      <c r="L25" s="14"/>
      <c r="M25" s="14"/>
      <c r="N25" s="14"/>
      <c r="O25" s="14"/>
      <c r="P25" s="14"/>
      <c r="Q25" s="14"/>
      <c r="R25" s="14"/>
      <c r="S25" s="84"/>
      <c r="T25" s="84"/>
      <c r="U25" s="84"/>
      <c r="V25" s="84"/>
    </row>
    <row r="26" spans="1:22" s="15" customFormat="1" ht="12.75">
      <c r="A26" s="14"/>
      <c r="G26" s="14"/>
      <c r="H26" s="14"/>
      <c r="K26" s="14"/>
      <c r="L26" s="14"/>
      <c r="M26" s="14"/>
      <c r="N26" s="14"/>
      <c r="O26" s="14"/>
      <c r="P26" s="14"/>
      <c r="Q26" s="14"/>
      <c r="R26" s="14"/>
      <c r="S26" s="84"/>
      <c r="T26" s="84"/>
      <c r="U26" s="84"/>
      <c r="V26" s="84"/>
    </row>
    <row r="27" spans="1:22" s="15" customFormat="1" ht="12.75">
      <c r="A27" s="14"/>
      <c r="G27" s="14"/>
      <c r="H27" s="14"/>
      <c r="K27" s="14"/>
      <c r="L27" s="14"/>
      <c r="M27" s="14"/>
      <c r="N27" s="14"/>
      <c r="O27" s="14"/>
      <c r="P27" s="14"/>
      <c r="Q27" s="14"/>
      <c r="R27" s="14"/>
      <c r="S27" s="84"/>
      <c r="T27" s="84"/>
      <c r="U27" s="84"/>
      <c r="V27" s="84"/>
    </row>
    <row r="28" spans="1:22" s="15" customFormat="1" ht="12.75">
      <c r="A28" s="14"/>
      <c r="G28" s="14"/>
      <c r="H28" s="14"/>
      <c r="K28" s="14"/>
      <c r="L28" s="14"/>
      <c r="M28" s="14"/>
      <c r="N28" s="14"/>
      <c r="O28" s="14"/>
      <c r="P28" s="14"/>
      <c r="Q28" s="14"/>
      <c r="R28" s="14"/>
      <c r="S28" s="84"/>
      <c r="T28" s="84"/>
      <c r="U28" s="84"/>
      <c r="V28" s="84"/>
    </row>
    <row r="29" spans="11:22" s="15" customFormat="1" ht="12.75" customHeight="1">
      <c r="K29" s="35"/>
      <c r="L29" s="35"/>
      <c r="M29" s="35"/>
      <c r="N29" s="35"/>
      <c r="O29" s="35"/>
      <c r="P29" s="35"/>
      <c r="Q29" s="35"/>
      <c r="R29" s="75"/>
      <c r="S29" s="826"/>
      <c r="T29" s="826"/>
      <c r="U29" s="35"/>
      <c r="V29" s="35"/>
    </row>
    <row r="30" spans="11:22" s="15" customFormat="1" ht="12.75" customHeight="1"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</row>
    <row r="31" spans="1:22" s="15" customFormat="1" ht="13.5">
      <c r="A31" s="14"/>
      <c r="B31" s="14"/>
      <c r="K31" s="14"/>
      <c r="L31" s="14"/>
      <c r="M31" s="14"/>
      <c r="N31" s="14"/>
      <c r="O31" s="14"/>
      <c r="P31" s="14"/>
      <c r="Q31" s="757" t="s">
        <v>758</v>
      </c>
      <c r="R31" s="757"/>
      <c r="S31" s="757"/>
      <c r="T31" s="757"/>
      <c r="U31" s="757"/>
      <c r="V31" s="757"/>
    </row>
    <row r="32" spans="18:21" ht="14.25">
      <c r="R32" s="757" t="s">
        <v>759</v>
      </c>
      <c r="S32" s="757"/>
      <c r="T32" s="757"/>
      <c r="U32" s="757"/>
    </row>
  </sheetData>
  <sheetProtection/>
  <mergeCells count="23">
    <mergeCell ref="D9:F9"/>
    <mergeCell ref="C9:C10"/>
    <mergeCell ref="G9:G10"/>
    <mergeCell ref="B8:B10"/>
    <mergeCell ref="A8:A10"/>
    <mergeCell ref="S29:T29"/>
    <mergeCell ref="O8:R8"/>
    <mergeCell ref="K8:N8"/>
    <mergeCell ref="G8:J8"/>
    <mergeCell ref="L9:N9"/>
    <mergeCell ref="K9:K10"/>
    <mergeCell ref="O9:O10"/>
    <mergeCell ref="P9:R9"/>
    <mergeCell ref="R32:U32"/>
    <mergeCell ref="Q31:V31"/>
    <mergeCell ref="U1:V1"/>
    <mergeCell ref="T9:V9"/>
    <mergeCell ref="E2:P2"/>
    <mergeCell ref="C4:Q4"/>
    <mergeCell ref="C8:F8"/>
    <mergeCell ref="S8:V8"/>
    <mergeCell ref="S9:S10"/>
    <mergeCell ref="H9:J9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66" r:id="rId1"/>
</worksheet>
</file>

<file path=xl/worksheets/sheet6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1"/>
  <sheetViews>
    <sheetView view="pageBreakPreview" zoomScale="115" zoomScaleNormal="85" zoomScaleSheetLayoutView="115" zoomScalePageLayoutView="0" workbookViewId="0" topLeftCell="A13">
      <selection activeCell="C38" sqref="C38"/>
    </sheetView>
  </sheetViews>
  <sheetFormatPr defaultColWidth="8.8515625" defaultRowHeight="12.75"/>
  <cols>
    <col min="1" max="1" width="8.140625" style="73" customWidth="1"/>
    <col min="2" max="2" width="12.57421875" style="73" customWidth="1"/>
    <col min="3" max="3" width="12.140625" style="73" customWidth="1"/>
    <col min="4" max="4" width="11.7109375" style="73" customWidth="1"/>
    <col min="5" max="5" width="11.28125" style="73" customWidth="1"/>
    <col min="6" max="6" width="17.140625" style="73" customWidth="1"/>
    <col min="7" max="7" width="15.140625" style="73" customWidth="1"/>
    <col min="8" max="8" width="14.421875" style="73" customWidth="1"/>
    <col min="9" max="9" width="14.8515625" style="73" customWidth="1"/>
    <col min="10" max="10" width="18.421875" style="73" customWidth="1"/>
    <col min="11" max="11" width="17.28125" style="73" customWidth="1"/>
    <col min="12" max="12" width="16.28125" style="73" customWidth="1"/>
    <col min="13" max="16384" width="8.8515625" style="73" customWidth="1"/>
  </cols>
  <sheetData>
    <row r="1" spans="2:12" ht="15">
      <c r="B1" s="15"/>
      <c r="C1" s="15"/>
      <c r="D1" s="15"/>
      <c r="E1" s="15"/>
      <c r="F1" s="1"/>
      <c r="G1" s="1"/>
      <c r="H1" s="15"/>
      <c r="J1" s="40"/>
      <c r="K1" s="870" t="s">
        <v>532</v>
      </c>
      <c r="L1" s="870"/>
    </row>
    <row r="2" spans="2:10" ht="15">
      <c r="B2" s="747" t="s">
        <v>0</v>
      </c>
      <c r="C2" s="747"/>
      <c r="D2" s="747"/>
      <c r="E2" s="747"/>
      <c r="F2" s="747"/>
      <c r="G2" s="747"/>
      <c r="H2" s="747"/>
      <c r="I2" s="747"/>
      <c r="J2" s="747"/>
    </row>
    <row r="3" spans="2:10" ht="19.5">
      <c r="B3" s="748" t="s">
        <v>790</v>
      </c>
      <c r="C3" s="748"/>
      <c r="D3" s="748"/>
      <c r="E3" s="748"/>
      <c r="F3" s="748"/>
      <c r="G3" s="748"/>
      <c r="H3" s="748"/>
      <c r="I3" s="748"/>
      <c r="J3" s="748"/>
    </row>
    <row r="4" spans="2:10" ht="19.5">
      <c r="B4" s="130"/>
      <c r="C4" s="130"/>
      <c r="D4" s="130"/>
      <c r="E4" s="130"/>
      <c r="F4" s="130"/>
      <c r="G4" s="130"/>
      <c r="H4" s="130"/>
      <c r="I4" s="130"/>
      <c r="J4" s="130"/>
    </row>
    <row r="5" spans="2:12" ht="15" customHeight="1">
      <c r="B5" s="1054" t="s">
        <v>833</v>
      </c>
      <c r="C5" s="1054"/>
      <c r="D5" s="1054"/>
      <c r="E5" s="1054"/>
      <c r="F5" s="1054"/>
      <c r="G5" s="1054"/>
      <c r="H5" s="1054"/>
      <c r="I5" s="1054"/>
      <c r="J5" s="1054"/>
      <c r="K5" s="1054"/>
      <c r="L5" s="1054"/>
    </row>
    <row r="6" spans="1:3" ht="13.5">
      <c r="A6" s="750" t="s">
        <v>780</v>
      </c>
      <c r="B6" s="750"/>
      <c r="C6" s="31"/>
    </row>
    <row r="7" spans="1:12" ht="15" customHeight="1">
      <c r="A7" s="1050" t="s">
        <v>103</v>
      </c>
      <c r="B7" s="999" t="s">
        <v>3</v>
      </c>
      <c r="C7" s="1061" t="s">
        <v>21</v>
      </c>
      <c r="D7" s="1061"/>
      <c r="E7" s="1061"/>
      <c r="F7" s="1061"/>
      <c r="G7" s="1057" t="s">
        <v>22</v>
      </c>
      <c r="H7" s="1058"/>
      <c r="I7" s="1058"/>
      <c r="J7" s="1059"/>
      <c r="K7" s="999" t="s">
        <v>374</v>
      </c>
      <c r="L7" s="1004" t="s">
        <v>664</v>
      </c>
    </row>
    <row r="8" spans="1:12" ht="30.75" customHeight="1">
      <c r="A8" s="1051"/>
      <c r="B8" s="1053"/>
      <c r="C8" s="1004" t="s">
        <v>234</v>
      </c>
      <c r="D8" s="999" t="s">
        <v>429</v>
      </c>
      <c r="E8" s="1060" t="s">
        <v>91</v>
      </c>
      <c r="F8" s="1003"/>
      <c r="G8" s="1000" t="s">
        <v>234</v>
      </c>
      <c r="H8" s="1004" t="s">
        <v>429</v>
      </c>
      <c r="I8" s="1055" t="s">
        <v>91</v>
      </c>
      <c r="J8" s="1056"/>
      <c r="K8" s="1053"/>
      <c r="L8" s="1004"/>
    </row>
    <row r="9" spans="1:15" ht="69.75" customHeight="1">
      <c r="A9" s="1052"/>
      <c r="B9" s="1000"/>
      <c r="C9" s="1004"/>
      <c r="D9" s="1000"/>
      <c r="E9" s="86" t="s">
        <v>691</v>
      </c>
      <c r="F9" s="86" t="s">
        <v>430</v>
      </c>
      <c r="G9" s="1004"/>
      <c r="H9" s="1004"/>
      <c r="I9" s="86" t="s">
        <v>691</v>
      </c>
      <c r="J9" s="86" t="s">
        <v>430</v>
      </c>
      <c r="K9" s="1000"/>
      <c r="L9" s="1004"/>
      <c r="M9" s="113"/>
      <c r="N9" s="113"/>
      <c r="O9" s="113"/>
    </row>
    <row r="10" spans="1:15" ht="13.5">
      <c r="A10" s="161">
        <v>1</v>
      </c>
      <c r="B10" s="160">
        <v>2</v>
      </c>
      <c r="C10" s="161">
        <v>3</v>
      </c>
      <c r="D10" s="160">
        <v>4</v>
      </c>
      <c r="E10" s="161">
        <v>5</v>
      </c>
      <c r="F10" s="160">
        <v>6</v>
      </c>
      <c r="G10" s="161">
        <v>7</v>
      </c>
      <c r="H10" s="160">
        <v>8</v>
      </c>
      <c r="I10" s="161">
        <v>9</v>
      </c>
      <c r="J10" s="160">
        <v>10</v>
      </c>
      <c r="K10" s="161" t="s">
        <v>540</v>
      </c>
      <c r="L10" s="160">
        <v>12</v>
      </c>
      <c r="M10" s="113"/>
      <c r="N10" s="113"/>
      <c r="O10" s="113"/>
    </row>
    <row r="11" spans="1:19" s="111" customFormat="1" ht="13.5">
      <c r="A11" s="123">
        <v>1</v>
      </c>
      <c r="B11" s="9" t="s">
        <v>746</v>
      </c>
      <c r="C11" s="9">
        <v>32925</v>
      </c>
      <c r="D11" s="418">
        <v>503</v>
      </c>
      <c r="E11" s="9">
        <v>496</v>
      </c>
      <c r="F11" s="112">
        <v>0</v>
      </c>
      <c r="G11" s="9">
        <v>9213</v>
      </c>
      <c r="H11" s="418">
        <v>325</v>
      </c>
      <c r="I11" s="418">
        <v>324</v>
      </c>
      <c r="J11" s="112">
        <v>0</v>
      </c>
      <c r="K11" s="111">
        <f>E11+I11</f>
        <v>820</v>
      </c>
      <c r="L11" s="112">
        <v>0</v>
      </c>
      <c r="M11" s="113"/>
      <c r="N11" s="113"/>
      <c r="O11" s="113"/>
      <c r="P11" s="113"/>
      <c r="Q11" s="113"/>
      <c r="R11" s="113"/>
      <c r="S11" s="113"/>
    </row>
    <row r="12" spans="1:15" ht="13.5">
      <c r="A12" s="123">
        <v>2</v>
      </c>
      <c r="B12" s="9" t="s">
        <v>747</v>
      </c>
      <c r="C12" s="9">
        <v>4578</v>
      </c>
      <c r="D12" s="418">
        <v>158</v>
      </c>
      <c r="E12" s="9">
        <v>153</v>
      </c>
      <c r="F12" s="112">
        <v>0</v>
      </c>
      <c r="G12" s="9">
        <v>1304</v>
      </c>
      <c r="H12" s="418">
        <v>89</v>
      </c>
      <c r="I12" s="418">
        <v>88</v>
      </c>
      <c r="J12" s="112">
        <v>0</v>
      </c>
      <c r="K12" s="111">
        <f aca="true" t="shared" si="0" ref="K12:K22">E12+I12</f>
        <v>241</v>
      </c>
      <c r="L12" s="112">
        <v>0</v>
      </c>
      <c r="M12" s="113"/>
      <c r="N12" s="113"/>
      <c r="O12" s="113"/>
    </row>
    <row r="13" spans="1:15" ht="13.5">
      <c r="A13" s="123">
        <v>3</v>
      </c>
      <c r="B13" s="9" t="s">
        <v>748</v>
      </c>
      <c r="C13" s="9">
        <v>7403</v>
      </c>
      <c r="D13" s="418">
        <v>238</v>
      </c>
      <c r="E13" s="9">
        <v>233</v>
      </c>
      <c r="F13" s="112">
        <v>0</v>
      </c>
      <c r="G13" s="9">
        <v>3572</v>
      </c>
      <c r="H13" s="418">
        <v>134</v>
      </c>
      <c r="I13" s="418">
        <v>133</v>
      </c>
      <c r="J13" s="112">
        <v>0</v>
      </c>
      <c r="K13" s="111">
        <f t="shared" si="0"/>
        <v>366</v>
      </c>
      <c r="L13" s="112">
        <v>0</v>
      </c>
      <c r="M13" s="113"/>
      <c r="N13" s="113"/>
      <c r="O13" s="113"/>
    </row>
    <row r="14" spans="1:12" ht="13.5">
      <c r="A14" s="123">
        <v>4</v>
      </c>
      <c r="B14" s="9" t="s">
        <v>749</v>
      </c>
      <c r="C14" s="9">
        <v>3246</v>
      </c>
      <c r="D14" s="418">
        <v>105</v>
      </c>
      <c r="E14" s="9">
        <v>100</v>
      </c>
      <c r="F14" s="112">
        <v>0</v>
      </c>
      <c r="G14" s="9">
        <v>1080</v>
      </c>
      <c r="H14" s="418">
        <v>58</v>
      </c>
      <c r="I14" s="418">
        <v>57</v>
      </c>
      <c r="J14" s="112">
        <v>0</v>
      </c>
      <c r="K14" s="111">
        <f t="shared" si="0"/>
        <v>157</v>
      </c>
      <c r="L14" s="112">
        <v>0</v>
      </c>
    </row>
    <row r="15" spans="1:14" ht="13.5">
      <c r="A15" s="123">
        <v>5</v>
      </c>
      <c r="B15" s="9" t="s">
        <v>750</v>
      </c>
      <c r="C15" s="9">
        <v>7484</v>
      </c>
      <c r="D15" s="418">
        <v>262</v>
      </c>
      <c r="E15" s="9">
        <v>257</v>
      </c>
      <c r="F15" s="112">
        <v>0</v>
      </c>
      <c r="G15" s="9">
        <v>2922</v>
      </c>
      <c r="H15" s="418">
        <v>149</v>
      </c>
      <c r="I15" s="418">
        <v>148</v>
      </c>
      <c r="J15" s="112">
        <v>0</v>
      </c>
      <c r="K15" s="111">
        <f t="shared" si="0"/>
        <v>405</v>
      </c>
      <c r="L15" s="112">
        <v>0</v>
      </c>
      <c r="N15" s="73" t="s">
        <v>10</v>
      </c>
    </row>
    <row r="16" spans="1:12" ht="13.5">
      <c r="A16" s="123">
        <v>6</v>
      </c>
      <c r="B16" s="9" t="s">
        <v>751</v>
      </c>
      <c r="C16" s="9">
        <v>19172</v>
      </c>
      <c r="D16" s="418">
        <v>386</v>
      </c>
      <c r="E16" s="9">
        <v>379</v>
      </c>
      <c r="F16" s="112">
        <v>0</v>
      </c>
      <c r="G16" s="9">
        <v>5118</v>
      </c>
      <c r="H16" s="418">
        <v>218</v>
      </c>
      <c r="I16" s="418">
        <v>217</v>
      </c>
      <c r="J16" s="112">
        <v>0</v>
      </c>
      <c r="K16" s="111">
        <f t="shared" si="0"/>
        <v>596</v>
      </c>
      <c r="L16" s="112">
        <v>0</v>
      </c>
    </row>
    <row r="17" spans="1:12" ht="13.5">
      <c r="A17" s="123">
        <v>7</v>
      </c>
      <c r="B17" s="9" t="s">
        <v>752</v>
      </c>
      <c r="C17" s="9">
        <v>7875</v>
      </c>
      <c r="D17" s="418">
        <v>176</v>
      </c>
      <c r="E17" s="9">
        <v>171</v>
      </c>
      <c r="F17" s="112">
        <v>0</v>
      </c>
      <c r="G17" s="9">
        <v>2409</v>
      </c>
      <c r="H17" s="418">
        <v>99</v>
      </c>
      <c r="I17" s="418">
        <v>98</v>
      </c>
      <c r="J17" s="112">
        <v>0</v>
      </c>
      <c r="K17" s="111">
        <f t="shared" si="0"/>
        <v>269</v>
      </c>
      <c r="L17" s="112">
        <v>0</v>
      </c>
    </row>
    <row r="18" spans="1:12" ht="13.5">
      <c r="A18" s="123">
        <v>8</v>
      </c>
      <c r="B18" s="9" t="s">
        <v>753</v>
      </c>
      <c r="C18" s="9">
        <v>6493</v>
      </c>
      <c r="D18" s="418">
        <v>263</v>
      </c>
      <c r="E18" s="9">
        <v>258</v>
      </c>
      <c r="F18" s="112">
        <v>0</v>
      </c>
      <c r="G18" s="9">
        <v>3106</v>
      </c>
      <c r="H18" s="418">
        <v>149</v>
      </c>
      <c r="I18" s="418">
        <v>148</v>
      </c>
      <c r="J18" s="112">
        <v>0</v>
      </c>
      <c r="K18" s="111">
        <f t="shared" si="0"/>
        <v>406</v>
      </c>
      <c r="L18" s="112">
        <v>0</v>
      </c>
    </row>
    <row r="19" spans="1:12" ht="13.5">
      <c r="A19" s="123">
        <v>9</v>
      </c>
      <c r="B19" s="9" t="s">
        <v>754</v>
      </c>
      <c r="C19" s="9">
        <v>14648</v>
      </c>
      <c r="D19" s="418">
        <v>355</v>
      </c>
      <c r="E19" s="9">
        <v>349</v>
      </c>
      <c r="F19" s="112">
        <v>0</v>
      </c>
      <c r="G19" s="9">
        <v>4071</v>
      </c>
      <c r="H19" s="418">
        <v>202</v>
      </c>
      <c r="I19" s="418">
        <v>200</v>
      </c>
      <c r="J19" s="112">
        <v>0</v>
      </c>
      <c r="K19" s="111">
        <f t="shared" si="0"/>
        <v>549</v>
      </c>
      <c r="L19" s="112">
        <v>0</v>
      </c>
    </row>
    <row r="20" spans="1:12" ht="13.5">
      <c r="A20" s="123">
        <v>10</v>
      </c>
      <c r="B20" s="9" t="s">
        <v>755</v>
      </c>
      <c r="C20" s="9">
        <v>3354</v>
      </c>
      <c r="D20" s="418">
        <v>180</v>
      </c>
      <c r="E20" s="9">
        <v>175</v>
      </c>
      <c r="F20" s="112">
        <v>0</v>
      </c>
      <c r="G20" s="9">
        <v>1306</v>
      </c>
      <c r="H20" s="418">
        <v>102</v>
      </c>
      <c r="I20" s="418">
        <v>100</v>
      </c>
      <c r="J20" s="112">
        <v>0</v>
      </c>
      <c r="K20" s="111">
        <f t="shared" si="0"/>
        <v>275</v>
      </c>
      <c r="L20" s="112">
        <v>0</v>
      </c>
    </row>
    <row r="21" spans="1:12" ht="13.5">
      <c r="A21" s="123">
        <v>11</v>
      </c>
      <c r="B21" s="9" t="s">
        <v>756</v>
      </c>
      <c r="C21" s="570">
        <v>7043</v>
      </c>
      <c r="D21" s="418">
        <v>347</v>
      </c>
      <c r="E21" s="9">
        <v>342</v>
      </c>
      <c r="F21" s="112">
        <v>0</v>
      </c>
      <c r="G21" s="570">
        <v>1968</v>
      </c>
      <c r="H21" s="418">
        <v>197</v>
      </c>
      <c r="I21" s="418">
        <v>197</v>
      </c>
      <c r="J21" s="112">
        <v>0</v>
      </c>
      <c r="K21" s="111">
        <f t="shared" si="0"/>
        <v>539</v>
      </c>
      <c r="L21" s="112">
        <v>0</v>
      </c>
    </row>
    <row r="22" spans="1:12" ht="14.25">
      <c r="A22" s="292" t="s">
        <v>15</v>
      </c>
      <c r="B22" s="292"/>
      <c r="C22" s="571">
        <f>SUM(C11:C21)</f>
        <v>114221</v>
      </c>
      <c r="D22" s="446">
        <v>2973</v>
      </c>
      <c r="E22" s="29">
        <f>SUM(E11:E21)</f>
        <v>2913</v>
      </c>
      <c r="F22" s="361">
        <v>0</v>
      </c>
      <c r="G22" s="571">
        <f>SUM(G11:G21)</f>
        <v>36069</v>
      </c>
      <c r="H22" s="446">
        <v>1722</v>
      </c>
      <c r="I22" s="446">
        <f>SUM(I11:I21)</f>
        <v>1710</v>
      </c>
      <c r="J22" s="361">
        <v>0</v>
      </c>
      <c r="K22" s="292">
        <f t="shared" si="0"/>
        <v>4623</v>
      </c>
      <c r="L22" s="361">
        <v>0</v>
      </c>
    </row>
    <row r="23" spans="1:12" ht="17.25" customHeight="1">
      <c r="A23" s="1047" t="s">
        <v>109</v>
      </c>
      <c r="B23" s="1048"/>
      <c r="C23" s="1048"/>
      <c r="D23" s="1048"/>
      <c r="E23" s="1048"/>
      <c r="F23" s="1048"/>
      <c r="G23" s="1048"/>
      <c r="H23" s="1048"/>
      <c r="I23" s="1048"/>
      <c r="J23" s="1048"/>
      <c r="K23" s="1049"/>
      <c r="L23" s="1049"/>
    </row>
    <row r="25" spans="1:13" s="15" customFormat="1" ht="15.75" customHeight="1">
      <c r="A25" s="744" t="s">
        <v>11</v>
      </c>
      <c r="B25" s="744"/>
      <c r="C25" s="1"/>
      <c r="D25" s="14"/>
      <c r="E25" s="14"/>
      <c r="H25" s="83"/>
      <c r="I25" s="83"/>
      <c r="J25" s="75"/>
      <c r="K25" s="84"/>
      <c r="L25" s="84"/>
      <c r="M25" s="35"/>
    </row>
    <row r="26" spans="1:13" s="15" customFormat="1" ht="15.75" customHeight="1">
      <c r="A26" s="1"/>
      <c r="B26" s="1"/>
      <c r="C26" s="1"/>
      <c r="D26" s="14"/>
      <c r="E26" s="14"/>
      <c r="H26" s="83"/>
      <c r="I26" s="83"/>
      <c r="J26" s="75"/>
      <c r="K26" s="84"/>
      <c r="L26" s="84"/>
      <c r="M26" s="35"/>
    </row>
    <row r="27" spans="1:13" s="15" customFormat="1" ht="15.75" customHeight="1">
      <c r="A27" s="1"/>
      <c r="B27" s="1"/>
      <c r="C27" s="1"/>
      <c r="D27" s="14"/>
      <c r="E27" s="14"/>
      <c r="H27" s="83"/>
      <c r="I27" s="83"/>
      <c r="J27" s="75"/>
      <c r="K27" s="84"/>
      <c r="L27" s="84"/>
      <c r="M27" s="35"/>
    </row>
    <row r="28" spans="1:13" s="15" customFormat="1" ht="15.75" customHeight="1">
      <c r="A28" s="1"/>
      <c r="B28" s="1"/>
      <c r="C28" s="1"/>
      <c r="D28" s="14"/>
      <c r="E28" s="14"/>
      <c r="H28" s="83"/>
      <c r="I28" s="83"/>
      <c r="J28" s="75"/>
      <c r="K28" s="84"/>
      <c r="L28" s="84"/>
      <c r="M28" s="35"/>
    </row>
    <row r="29" spans="10:19" s="15" customFormat="1" ht="12.75" customHeight="1">
      <c r="J29" s="35"/>
      <c r="K29" s="35"/>
      <c r="L29" s="35"/>
      <c r="M29" s="35"/>
      <c r="N29" s="84"/>
      <c r="O29" s="84"/>
      <c r="P29" s="84"/>
      <c r="Q29" s="84"/>
      <c r="R29" s="84"/>
      <c r="S29" s="84"/>
    </row>
    <row r="30" spans="9:19" s="15" customFormat="1" ht="13.5">
      <c r="I30" s="757" t="s">
        <v>758</v>
      </c>
      <c r="J30" s="757"/>
      <c r="K30" s="757"/>
      <c r="L30" s="757"/>
      <c r="M30" s="35"/>
      <c r="N30" s="84"/>
      <c r="O30" s="84"/>
      <c r="P30" s="84"/>
      <c r="Q30" s="84"/>
      <c r="R30" s="84"/>
      <c r="S30" s="84"/>
    </row>
    <row r="31" spans="2:13" s="15" customFormat="1" ht="14.25">
      <c r="B31" s="14"/>
      <c r="C31" s="14"/>
      <c r="D31" s="14"/>
      <c r="E31" s="14"/>
      <c r="I31" s="757" t="s">
        <v>759</v>
      </c>
      <c r="J31" s="757"/>
      <c r="K31" s="757"/>
      <c r="L31" s="757"/>
      <c r="M31" s="75"/>
    </row>
  </sheetData>
  <sheetProtection/>
  <mergeCells count="21">
    <mergeCell ref="K7:K9"/>
    <mergeCell ref="B5:L5"/>
    <mergeCell ref="I30:L30"/>
    <mergeCell ref="I8:J8"/>
    <mergeCell ref="A25:B25"/>
    <mergeCell ref="C8:C9"/>
    <mergeCell ref="K1:L1"/>
    <mergeCell ref="B2:J2"/>
    <mergeCell ref="B3:J3"/>
    <mergeCell ref="G7:J7"/>
    <mergeCell ref="A6:B6"/>
    <mergeCell ref="H8:H9"/>
    <mergeCell ref="I31:L31"/>
    <mergeCell ref="L7:L9"/>
    <mergeCell ref="A23:L23"/>
    <mergeCell ref="A7:A9"/>
    <mergeCell ref="B7:B9"/>
    <mergeCell ref="E8:F8"/>
    <mergeCell ref="D8:D9"/>
    <mergeCell ref="G8:G9"/>
    <mergeCell ref="C7:F7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78" r:id="rId1"/>
</worksheet>
</file>

<file path=xl/worksheets/sheet6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O36"/>
  <sheetViews>
    <sheetView view="pageBreakPreview" zoomScaleNormal="90" zoomScaleSheetLayoutView="100" zoomScalePageLayoutView="0" workbookViewId="0" topLeftCell="A16">
      <selection activeCell="C38" sqref="C38"/>
    </sheetView>
  </sheetViews>
  <sheetFormatPr defaultColWidth="9.140625" defaultRowHeight="12.75"/>
  <cols>
    <col min="1" max="1" width="4.7109375" style="178" customWidth="1"/>
    <col min="2" max="2" width="33.28125" style="178" customWidth="1"/>
    <col min="3" max="4" width="7.8515625" style="178" customWidth="1"/>
    <col min="5" max="5" width="8.7109375" style="178" customWidth="1"/>
    <col min="6" max="11" width="7.8515625" style="178" customWidth="1"/>
    <col min="12" max="23" width="8.00390625" style="178" customWidth="1"/>
    <col min="24" max="16384" width="9.140625" style="178" customWidth="1"/>
  </cols>
  <sheetData>
    <row r="1" spans="15:21" ht="15">
      <c r="O1" s="1081" t="s">
        <v>545</v>
      </c>
      <c r="P1" s="1081"/>
      <c r="Q1" s="1081"/>
      <c r="R1" s="1081"/>
      <c r="S1" s="1081"/>
      <c r="T1" s="1081"/>
      <c r="U1" s="1081"/>
    </row>
    <row r="2" spans="7:21" ht="15">
      <c r="G2" s="179"/>
      <c r="H2" s="179"/>
      <c r="I2" s="180"/>
      <c r="J2" s="179" t="s">
        <v>0</v>
      </c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</row>
    <row r="3" spans="6:21" ht="15">
      <c r="F3" s="179"/>
      <c r="G3" s="179"/>
      <c r="H3" s="179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</row>
    <row r="4" spans="2:21" ht="18">
      <c r="B4" s="1082" t="s">
        <v>790</v>
      </c>
      <c r="C4" s="1082"/>
      <c r="D4" s="1082"/>
      <c r="E4" s="1082"/>
      <c r="F4" s="1082"/>
      <c r="G4" s="1082"/>
      <c r="H4" s="1082"/>
      <c r="I4" s="1082"/>
      <c r="J4" s="1082"/>
      <c r="K4" s="1082"/>
      <c r="L4" s="1082"/>
      <c r="M4" s="1082"/>
      <c r="N4" s="1082"/>
      <c r="O4" s="1082"/>
      <c r="P4" s="1082"/>
      <c r="Q4" s="1082"/>
      <c r="R4" s="1082"/>
      <c r="S4" s="1082"/>
      <c r="T4" s="1082"/>
      <c r="U4" s="1082"/>
    </row>
    <row r="6" spans="2:21" ht="15">
      <c r="B6" s="1083" t="s">
        <v>834</v>
      </c>
      <c r="C6" s="1083"/>
      <c r="D6" s="1083"/>
      <c r="E6" s="1083"/>
      <c r="F6" s="1083"/>
      <c r="G6" s="1083"/>
      <c r="H6" s="1083"/>
      <c r="I6" s="1083"/>
      <c r="J6" s="1083"/>
      <c r="K6" s="1083"/>
      <c r="L6" s="1083"/>
      <c r="M6" s="1083"/>
      <c r="N6" s="1083"/>
      <c r="O6" s="1083"/>
      <c r="P6" s="1083"/>
      <c r="Q6" s="1083"/>
      <c r="R6" s="1083"/>
      <c r="S6" s="1083"/>
      <c r="T6" s="1083"/>
      <c r="U6" s="1083"/>
    </row>
    <row r="8" spans="1:42" ht="12.75">
      <c r="A8" s="1084" t="s">
        <v>780</v>
      </c>
      <c r="B8" s="1084"/>
      <c r="Z8" s="646"/>
      <c r="AA8" s="646"/>
      <c r="AB8" s="646"/>
      <c r="AC8" s="646"/>
      <c r="AD8" s="646"/>
      <c r="AE8" s="646"/>
      <c r="AF8" s="646"/>
      <c r="AG8" s="646"/>
      <c r="AH8" s="646"/>
      <c r="AI8" s="646"/>
      <c r="AJ8" s="646"/>
      <c r="AK8" s="646"/>
      <c r="AL8" s="646"/>
      <c r="AM8" s="646"/>
      <c r="AN8" s="646"/>
      <c r="AO8" s="646"/>
      <c r="AP8" s="646"/>
    </row>
    <row r="9" spans="1:42" ht="18">
      <c r="A9" s="181"/>
      <c r="B9" s="181"/>
      <c r="V9" s="1062" t="s">
        <v>242</v>
      </c>
      <c r="W9" s="1062"/>
      <c r="Z9" s="646"/>
      <c r="AA9" s="646"/>
      <c r="AB9" s="646"/>
      <c r="AC9" s="646"/>
      <c r="AD9" s="646"/>
      <c r="AE9" s="646"/>
      <c r="AF9" s="646"/>
      <c r="AG9" s="646"/>
      <c r="AH9" s="646"/>
      <c r="AI9" s="646"/>
      <c r="AJ9" s="646"/>
      <c r="AK9" s="646"/>
      <c r="AL9" s="646"/>
      <c r="AM9" s="646"/>
      <c r="AN9" s="646"/>
      <c r="AO9" s="646"/>
      <c r="AP9" s="646"/>
    </row>
    <row r="10" spans="1:249" ht="12.75" customHeight="1">
      <c r="A10" s="1063" t="s">
        <v>2</v>
      </c>
      <c r="B10" s="1063" t="s">
        <v>104</v>
      </c>
      <c r="C10" s="1065" t="s">
        <v>21</v>
      </c>
      <c r="D10" s="1066"/>
      <c r="E10" s="1066"/>
      <c r="F10" s="1066"/>
      <c r="G10" s="1066"/>
      <c r="H10" s="1066"/>
      <c r="I10" s="1066"/>
      <c r="J10" s="1066"/>
      <c r="K10" s="1067"/>
      <c r="L10" s="1065" t="s">
        <v>22</v>
      </c>
      <c r="M10" s="1066"/>
      <c r="N10" s="1066"/>
      <c r="O10" s="1066"/>
      <c r="P10" s="1066"/>
      <c r="Q10" s="1066"/>
      <c r="R10" s="1066"/>
      <c r="S10" s="1066"/>
      <c r="T10" s="1067"/>
      <c r="U10" s="1068" t="s">
        <v>134</v>
      </c>
      <c r="V10" s="1069"/>
      <c r="W10" s="1070"/>
      <c r="X10" s="183"/>
      <c r="Y10" s="183"/>
      <c r="Z10" s="184"/>
      <c r="AA10" s="184"/>
      <c r="AB10" s="184"/>
      <c r="AC10" s="184"/>
      <c r="AD10" s="184"/>
      <c r="AE10" s="184"/>
      <c r="AF10" s="184"/>
      <c r="AG10" s="184"/>
      <c r="AH10" s="184"/>
      <c r="AI10" s="184"/>
      <c r="AJ10" s="184"/>
      <c r="AK10" s="184"/>
      <c r="AL10" s="184"/>
      <c r="AM10" s="184"/>
      <c r="AN10" s="184"/>
      <c r="AO10" s="184"/>
      <c r="AP10" s="184"/>
      <c r="AQ10" s="183"/>
      <c r="AR10" s="183"/>
      <c r="AS10" s="183"/>
      <c r="AT10" s="183"/>
      <c r="AU10" s="183"/>
      <c r="AV10" s="183"/>
      <c r="AW10" s="183"/>
      <c r="AX10" s="183"/>
      <c r="AY10" s="183"/>
      <c r="AZ10" s="183"/>
      <c r="BA10" s="183"/>
      <c r="BB10" s="183"/>
      <c r="BC10" s="183"/>
      <c r="BD10" s="183"/>
      <c r="BE10" s="183"/>
      <c r="BF10" s="183"/>
      <c r="BG10" s="183"/>
      <c r="BH10" s="183"/>
      <c r="BI10" s="183"/>
      <c r="BJ10" s="183"/>
      <c r="BK10" s="183"/>
      <c r="BL10" s="183"/>
      <c r="BM10" s="183"/>
      <c r="BN10" s="183"/>
      <c r="BO10" s="183"/>
      <c r="BP10" s="183"/>
      <c r="BQ10" s="183"/>
      <c r="BR10" s="183"/>
      <c r="BS10" s="183"/>
      <c r="BT10" s="183"/>
      <c r="BU10" s="183"/>
      <c r="BV10" s="183"/>
      <c r="BW10" s="183"/>
      <c r="BX10" s="183"/>
      <c r="BY10" s="183"/>
      <c r="BZ10" s="183"/>
      <c r="CA10" s="183"/>
      <c r="CB10" s="183"/>
      <c r="CC10" s="183"/>
      <c r="CD10" s="183"/>
      <c r="CE10" s="183"/>
      <c r="CF10" s="183"/>
      <c r="CG10" s="183"/>
      <c r="CH10" s="183"/>
      <c r="CI10" s="183"/>
      <c r="CJ10" s="183"/>
      <c r="CK10" s="183"/>
      <c r="CL10" s="183"/>
      <c r="CM10" s="183"/>
      <c r="CN10" s="183"/>
      <c r="CO10" s="183"/>
      <c r="CP10" s="183"/>
      <c r="CQ10" s="183"/>
      <c r="CR10" s="183"/>
      <c r="CS10" s="183"/>
      <c r="CT10" s="183"/>
      <c r="CU10" s="183"/>
      <c r="CV10" s="183"/>
      <c r="CW10" s="183"/>
      <c r="CX10" s="183"/>
      <c r="CY10" s="183"/>
      <c r="CZ10" s="183"/>
      <c r="DA10" s="183"/>
      <c r="DB10" s="183"/>
      <c r="DC10" s="183"/>
      <c r="DD10" s="183"/>
      <c r="DE10" s="183"/>
      <c r="DF10" s="183"/>
      <c r="DG10" s="183"/>
      <c r="DH10" s="183"/>
      <c r="DI10" s="183"/>
      <c r="DJ10" s="183"/>
      <c r="DK10" s="183"/>
      <c r="DL10" s="183"/>
      <c r="DM10" s="183"/>
      <c r="DN10" s="183"/>
      <c r="DO10" s="183"/>
      <c r="DP10" s="183"/>
      <c r="DQ10" s="183"/>
      <c r="DR10" s="183"/>
      <c r="DS10" s="183"/>
      <c r="DT10" s="183"/>
      <c r="DU10" s="183"/>
      <c r="DV10" s="183"/>
      <c r="DW10" s="183"/>
      <c r="DX10" s="183"/>
      <c r="DY10" s="183"/>
      <c r="DZ10" s="183"/>
      <c r="EA10" s="183"/>
      <c r="EB10" s="183"/>
      <c r="EC10" s="183"/>
      <c r="ED10" s="183"/>
      <c r="EE10" s="183"/>
      <c r="EF10" s="183"/>
      <c r="EG10" s="183"/>
      <c r="EH10" s="183"/>
      <c r="EI10" s="183"/>
      <c r="EJ10" s="183"/>
      <c r="EK10" s="183"/>
      <c r="EL10" s="183"/>
      <c r="EM10" s="183"/>
      <c r="EN10" s="183"/>
      <c r="EO10" s="183"/>
      <c r="EP10" s="183"/>
      <c r="EQ10" s="183"/>
      <c r="ER10" s="183"/>
      <c r="ES10" s="183"/>
      <c r="ET10" s="183"/>
      <c r="EU10" s="183"/>
      <c r="EV10" s="183"/>
      <c r="EW10" s="183"/>
      <c r="EX10" s="183"/>
      <c r="EY10" s="183"/>
      <c r="EZ10" s="183"/>
      <c r="FA10" s="183"/>
      <c r="FB10" s="183"/>
      <c r="FC10" s="183"/>
      <c r="FD10" s="183"/>
      <c r="FE10" s="183"/>
      <c r="FF10" s="183"/>
      <c r="FG10" s="183"/>
      <c r="FH10" s="183"/>
      <c r="FI10" s="183"/>
      <c r="FJ10" s="183"/>
      <c r="FK10" s="183"/>
      <c r="FL10" s="183"/>
      <c r="FM10" s="183"/>
      <c r="FN10" s="183"/>
      <c r="FO10" s="183"/>
      <c r="FP10" s="183"/>
      <c r="FQ10" s="183"/>
      <c r="FR10" s="183"/>
      <c r="FS10" s="183"/>
      <c r="FT10" s="183"/>
      <c r="FU10" s="183"/>
      <c r="FV10" s="183"/>
      <c r="FW10" s="183"/>
      <c r="FX10" s="183"/>
      <c r="FY10" s="183"/>
      <c r="FZ10" s="183"/>
      <c r="GA10" s="183"/>
      <c r="GB10" s="183"/>
      <c r="GC10" s="183"/>
      <c r="GD10" s="183"/>
      <c r="GE10" s="183"/>
      <c r="GF10" s="183"/>
      <c r="GG10" s="183"/>
      <c r="GH10" s="183"/>
      <c r="GI10" s="183"/>
      <c r="GJ10" s="183"/>
      <c r="GK10" s="183"/>
      <c r="GL10" s="183"/>
      <c r="GM10" s="183"/>
      <c r="GN10" s="183"/>
      <c r="GO10" s="183"/>
      <c r="GP10" s="183"/>
      <c r="GQ10" s="183"/>
      <c r="GR10" s="183"/>
      <c r="GS10" s="183"/>
      <c r="GT10" s="183"/>
      <c r="GU10" s="183"/>
      <c r="GV10" s="183"/>
      <c r="GW10" s="183"/>
      <c r="GX10" s="183"/>
      <c r="GY10" s="183"/>
      <c r="GZ10" s="183"/>
      <c r="HA10" s="183"/>
      <c r="HB10" s="183"/>
      <c r="HC10" s="183"/>
      <c r="HD10" s="183"/>
      <c r="HE10" s="183"/>
      <c r="HF10" s="183"/>
      <c r="HG10" s="183"/>
      <c r="HH10" s="183"/>
      <c r="HI10" s="183"/>
      <c r="HJ10" s="183"/>
      <c r="HK10" s="183"/>
      <c r="HL10" s="183"/>
      <c r="HM10" s="183"/>
      <c r="HN10" s="183"/>
      <c r="HO10" s="183"/>
      <c r="HP10" s="183"/>
      <c r="HQ10" s="183"/>
      <c r="HR10" s="183"/>
      <c r="HS10" s="183"/>
      <c r="HT10" s="183"/>
      <c r="HU10" s="183"/>
      <c r="HV10" s="183"/>
      <c r="HW10" s="183"/>
      <c r="HX10" s="183"/>
      <c r="HY10" s="183"/>
      <c r="HZ10" s="183"/>
      <c r="IA10" s="183"/>
      <c r="IB10" s="183"/>
      <c r="IC10" s="183"/>
      <c r="ID10" s="183"/>
      <c r="IE10" s="183"/>
      <c r="IF10" s="183"/>
      <c r="IG10" s="183"/>
      <c r="IH10" s="183"/>
      <c r="II10" s="183"/>
      <c r="IJ10" s="183"/>
      <c r="IK10" s="183"/>
      <c r="IL10" s="183"/>
      <c r="IM10" s="183"/>
      <c r="IN10" s="183"/>
      <c r="IO10" s="183"/>
    </row>
    <row r="11" spans="1:249" ht="12.75" customHeight="1">
      <c r="A11" s="1064"/>
      <c r="B11" s="1064"/>
      <c r="C11" s="1074" t="s">
        <v>168</v>
      </c>
      <c r="D11" s="1075"/>
      <c r="E11" s="1076"/>
      <c r="F11" s="1074" t="s">
        <v>169</v>
      </c>
      <c r="G11" s="1075"/>
      <c r="H11" s="1076"/>
      <c r="I11" s="1074" t="s">
        <v>15</v>
      </c>
      <c r="J11" s="1075"/>
      <c r="K11" s="1076"/>
      <c r="L11" s="1074" t="s">
        <v>168</v>
      </c>
      <c r="M11" s="1075"/>
      <c r="N11" s="1076"/>
      <c r="O11" s="1074" t="s">
        <v>169</v>
      </c>
      <c r="P11" s="1075"/>
      <c r="Q11" s="1076"/>
      <c r="R11" s="1074" t="s">
        <v>15</v>
      </c>
      <c r="S11" s="1075"/>
      <c r="T11" s="1076"/>
      <c r="U11" s="1071"/>
      <c r="V11" s="1072"/>
      <c r="W11" s="1073"/>
      <c r="X11" s="183"/>
      <c r="Y11" s="183"/>
      <c r="Z11" s="184"/>
      <c r="AA11" s="184"/>
      <c r="AB11" s="184"/>
      <c r="AC11" s="184"/>
      <c r="AD11" s="184"/>
      <c r="AE11" s="184"/>
      <c r="AF11" s="184"/>
      <c r="AG11" s="184"/>
      <c r="AH11" s="184"/>
      <c r="AI11" s="184"/>
      <c r="AJ11" s="184"/>
      <c r="AK11" s="184"/>
      <c r="AL11" s="184"/>
      <c r="AM11" s="184"/>
      <c r="AN11" s="184"/>
      <c r="AO11" s="184"/>
      <c r="AP11" s="184"/>
      <c r="AQ11" s="183"/>
      <c r="AR11" s="183"/>
      <c r="AS11" s="183"/>
      <c r="AT11" s="183"/>
      <c r="AU11" s="183"/>
      <c r="AV11" s="183"/>
      <c r="AW11" s="183"/>
      <c r="AX11" s="183"/>
      <c r="AY11" s="183"/>
      <c r="AZ11" s="183"/>
      <c r="BA11" s="183"/>
      <c r="BB11" s="183"/>
      <c r="BC11" s="183"/>
      <c r="BD11" s="183"/>
      <c r="BE11" s="183"/>
      <c r="BF11" s="183"/>
      <c r="BG11" s="183"/>
      <c r="BH11" s="183"/>
      <c r="BI11" s="183"/>
      <c r="BJ11" s="183"/>
      <c r="BK11" s="183"/>
      <c r="BL11" s="183"/>
      <c r="BM11" s="183"/>
      <c r="BN11" s="183"/>
      <c r="BO11" s="183"/>
      <c r="BP11" s="183"/>
      <c r="BQ11" s="183"/>
      <c r="BR11" s="183"/>
      <c r="BS11" s="183"/>
      <c r="BT11" s="183"/>
      <c r="BU11" s="183"/>
      <c r="BV11" s="183"/>
      <c r="BW11" s="183"/>
      <c r="BX11" s="183"/>
      <c r="BY11" s="183"/>
      <c r="BZ11" s="183"/>
      <c r="CA11" s="183"/>
      <c r="CB11" s="183"/>
      <c r="CC11" s="183"/>
      <c r="CD11" s="183"/>
      <c r="CE11" s="183"/>
      <c r="CF11" s="183"/>
      <c r="CG11" s="183"/>
      <c r="CH11" s="183"/>
      <c r="CI11" s="183"/>
      <c r="CJ11" s="183"/>
      <c r="CK11" s="183"/>
      <c r="CL11" s="183"/>
      <c r="CM11" s="183"/>
      <c r="CN11" s="183"/>
      <c r="CO11" s="183"/>
      <c r="CP11" s="183"/>
      <c r="CQ11" s="183"/>
      <c r="CR11" s="183"/>
      <c r="CS11" s="183"/>
      <c r="CT11" s="183"/>
      <c r="CU11" s="183"/>
      <c r="CV11" s="183"/>
      <c r="CW11" s="183"/>
      <c r="CX11" s="183"/>
      <c r="CY11" s="183"/>
      <c r="CZ11" s="183"/>
      <c r="DA11" s="183"/>
      <c r="DB11" s="183"/>
      <c r="DC11" s="183"/>
      <c r="DD11" s="183"/>
      <c r="DE11" s="183"/>
      <c r="DF11" s="183"/>
      <c r="DG11" s="183"/>
      <c r="DH11" s="183"/>
      <c r="DI11" s="183"/>
      <c r="DJ11" s="183"/>
      <c r="DK11" s="183"/>
      <c r="DL11" s="183"/>
      <c r="DM11" s="183"/>
      <c r="DN11" s="183"/>
      <c r="DO11" s="183"/>
      <c r="DP11" s="183"/>
      <c r="DQ11" s="183"/>
      <c r="DR11" s="183"/>
      <c r="DS11" s="183"/>
      <c r="DT11" s="183"/>
      <c r="DU11" s="183"/>
      <c r="DV11" s="183"/>
      <c r="DW11" s="183"/>
      <c r="DX11" s="183"/>
      <c r="DY11" s="183"/>
      <c r="DZ11" s="183"/>
      <c r="EA11" s="183"/>
      <c r="EB11" s="183"/>
      <c r="EC11" s="183"/>
      <c r="ED11" s="183"/>
      <c r="EE11" s="183"/>
      <c r="EF11" s="183"/>
      <c r="EG11" s="183"/>
      <c r="EH11" s="183"/>
      <c r="EI11" s="183"/>
      <c r="EJ11" s="183"/>
      <c r="EK11" s="183"/>
      <c r="EL11" s="183"/>
      <c r="EM11" s="183"/>
      <c r="EN11" s="183"/>
      <c r="EO11" s="183"/>
      <c r="EP11" s="183"/>
      <c r="EQ11" s="183"/>
      <c r="ER11" s="183"/>
      <c r="ES11" s="183"/>
      <c r="ET11" s="183"/>
      <c r="EU11" s="183"/>
      <c r="EV11" s="183"/>
      <c r="EW11" s="183"/>
      <c r="EX11" s="183"/>
      <c r="EY11" s="183"/>
      <c r="EZ11" s="183"/>
      <c r="FA11" s="183"/>
      <c r="FB11" s="183"/>
      <c r="FC11" s="183"/>
      <c r="FD11" s="183"/>
      <c r="FE11" s="183"/>
      <c r="FF11" s="183"/>
      <c r="FG11" s="183"/>
      <c r="FH11" s="183"/>
      <c r="FI11" s="183"/>
      <c r="FJ11" s="183"/>
      <c r="FK11" s="183"/>
      <c r="FL11" s="183"/>
      <c r="FM11" s="183"/>
      <c r="FN11" s="183"/>
      <c r="FO11" s="183"/>
      <c r="FP11" s="183"/>
      <c r="FQ11" s="183"/>
      <c r="FR11" s="183"/>
      <c r="FS11" s="183"/>
      <c r="FT11" s="183"/>
      <c r="FU11" s="183"/>
      <c r="FV11" s="183"/>
      <c r="FW11" s="183"/>
      <c r="FX11" s="183"/>
      <c r="FY11" s="183"/>
      <c r="FZ11" s="183"/>
      <c r="GA11" s="183"/>
      <c r="GB11" s="183"/>
      <c r="GC11" s="183"/>
      <c r="GD11" s="183"/>
      <c r="GE11" s="183"/>
      <c r="GF11" s="183"/>
      <c r="GG11" s="183"/>
      <c r="GH11" s="183"/>
      <c r="GI11" s="183"/>
      <c r="GJ11" s="183"/>
      <c r="GK11" s="183"/>
      <c r="GL11" s="183"/>
      <c r="GM11" s="183"/>
      <c r="GN11" s="183"/>
      <c r="GO11" s="183"/>
      <c r="GP11" s="183"/>
      <c r="GQ11" s="183"/>
      <c r="GR11" s="183"/>
      <c r="GS11" s="183"/>
      <c r="GT11" s="183"/>
      <c r="GU11" s="183"/>
      <c r="GV11" s="183"/>
      <c r="GW11" s="183"/>
      <c r="GX11" s="183"/>
      <c r="GY11" s="183"/>
      <c r="GZ11" s="183"/>
      <c r="HA11" s="183"/>
      <c r="HB11" s="183"/>
      <c r="HC11" s="183"/>
      <c r="HD11" s="183"/>
      <c r="HE11" s="183"/>
      <c r="HF11" s="183"/>
      <c r="HG11" s="183"/>
      <c r="HH11" s="183"/>
      <c r="HI11" s="183"/>
      <c r="HJ11" s="183"/>
      <c r="HK11" s="183"/>
      <c r="HL11" s="183"/>
      <c r="HM11" s="183"/>
      <c r="HN11" s="183"/>
      <c r="HO11" s="183"/>
      <c r="HP11" s="183"/>
      <c r="HQ11" s="183"/>
      <c r="HR11" s="183"/>
      <c r="HS11" s="183"/>
      <c r="HT11" s="183"/>
      <c r="HU11" s="183"/>
      <c r="HV11" s="183"/>
      <c r="HW11" s="183"/>
      <c r="HX11" s="183"/>
      <c r="HY11" s="183"/>
      <c r="HZ11" s="183"/>
      <c r="IA11" s="183"/>
      <c r="IB11" s="183"/>
      <c r="IC11" s="183"/>
      <c r="ID11" s="183"/>
      <c r="IE11" s="183"/>
      <c r="IF11" s="183"/>
      <c r="IG11" s="183"/>
      <c r="IH11" s="183"/>
      <c r="II11" s="183"/>
      <c r="IJ11" s="183"/>
      <c r="IK11" s="183"/>
      <c r="IL11" s="183"/>
      <c r="IM11" s="183"/>
      <c r="IN11" s="183"/>
      <c r="IO11" s="183"/>
    </row>
    <row r="12" spans="1:249" ht="12.75">
      <c r="A12" s="182"/>
      <c r="B12" s="182"/>
      <c r="C12" s="185" t="s">
        <v>243</v>
      </c>
      <c r="D12" s="186" t="s">
        <v>39</v>
      </c>
      <c r="E12" s="187" t="s">
        <v>40</v>
      </c>
      <c r="F12" s="185" t="s">
        <v>243</v>
      </c>
      <c r="G12" s="186" t="s">
        <v>39</v>
      </c>
      <c r="H12" s="187" t="s">
        <v>40</v>
      </c>
      <c r="I12" s="185" t="s">
        <v>243</v>
      </c>
      <c r="J12" s="186" t="s">
        <v>39</v>
      </c>
      <c r="K12" s="187" t="s">
        <v>40</v>
      </c>
      <c r="L12" s="185" t="s">
        <v>243</v>
      </c>
      <c r="M12" s="186" t="s">
        <v>39</v>
      </c>
      <c r="N12" s="187" t="s">
        <v>40</v>
      </c>
      <c r="O12" s="185" t="s">
        <v>243</v>
      </c>
      <c r="P12" s="186" t="s">
        <v>39</v>
      </c>
      <c r="Q12" s="187" t="s">
        <v>40</v>
      </c>
      <c r="R12" s="185" t="s">
        <v>243</v>
      </c>
      <c r="S12" s="186" t="s">
        <v>39</v>
      </c>
      <c r="T12" s="187" t="s">
        <v>40</v>
      </c>
      <c r="U12" s="182" t="s">
        <v>243</v>
      </c>
      <c r="V12" s="182" t="s">
        <v>39</v>
      </c>
      <c r="W12" s="182" t="s">
        <v>40</v>
      </c>
      <c r="X12" s="183"/>
      <c r="Y12" s="183"/>
      <c r="Z12" s="184"/>
      <c r="AA12" s="184"/>
      <c r="AB12" s="184"/>
      <c r="AC12" s="184"/>
      <c r="AD12" s="184"/>
      <c r="AE12" s="184"/>
      <c r="AF12" s="184"/>
      <c r="AG12" s="184"/>
      <c r="AH12" s="184"/>
      <c r="AI12" s="184"/>
      <c r="AJ12" s="184"/>
      <c r="AK12" s="184"/>
      <c r="AL12" s="184"/>
      <c r="AM12" s="184"/>
      <c r="AN12" s="184"/>
      <c r="AO12" s="184"/>
      <c r="AP12" s="184"/>
      <c r="AQ12" s="183"/>
      <c r="AR12" s="183"/>
      <c r="AS12" s="183"/>
      <c r="AT12" s="183"/>
      <c r="AU12" s="183"/>
      <c r="AV12" s="183"/>
      <c r="AW12" s="183"/>
      <c r="AX12" s="183"/>
      <c r="AY12" s="183"/>
      <c r="AZ12" s="183"/>
      <c r="BA12" s="183"/>
      <c r="BB12" s="183"/>
      <c r="BC12" s="183"/>
      <c r="BD12" s="183"/>
      <c r="BE12" s="183"/>
      <c r="BF12" s="183"/>
      <c r="BG12" s="183"/>
      <c r="BH12" s="183"/>
      <c r="BI12" s="183"/>
      <c r="BJ12" s="183"/>
      <c r="BK12" s="183"/>
      <c r="BL12" s="183"/>
      <c r="BM12" s="183"/>
      <c r="BN12" s="183"/>
      <c r="BO12" s="183"/>
      <c r="BP12" s="183"/>
      <c r="BQ12" s="183"/>
      <c r="BR12" s="183"/>
      <c r="BS12" s="183"/>
      <c r="BT12" s="183"/>
      <c r="BU12" s="183"/>
      <c r="BV12" s="183"/>
      <c r="BW12" s="183"/>
      <c r="BX12" s="183"/>
      <c r="BY12" s="183"/>
      <c r="BZ12" s="183"/>
      <c r="CA12" s="183"/>
      <c r="CB12" s="183"/>
      <c r="CC12" s="183"/>
      <c r="CD12" s="183"/>
      <c r="CE12" s="183"/>
      <c r="CF12" s="183"/>
      <c r="CG12" s="183"/>
      <c r="CH12" s="183"/>
      <c r="CI12" s="183"/>
      <c r="CJ12" s="183"/>
      <c r="CK12" s="183"/>
      <c r="CL12" s="183"/>
      <c r="CM12" s="183"/>
      <c r="CN12" s="183"/>
      <c r="CO12" s="183"/>
      <c r="CP12" s="183"/>
      <c r="CQ12" s="183"/>
      <c r="CR12" s="183"/>
      <c r="CS12" s="183"/>
      <c r="CT12" s="183"/>
      <c r="CU12" s="183"/>
      <c r="CV12" s="183"/>
      <c r="CW12" s="183"/>
      <c r="CX12" s="183"/>
      <c r="CY12" s="183"/>
      <c r="CZ12" s="183"/>
      <c r="DA12" s="183"/>
      <c r="DB12" s="183"/>
      <c r="DC12" s="183"/>
      <c r="DD12" s="183"/>
      <c r="DE12" s="183"/>
      <c r="DF12" s="183"/>
      <c r="DG12" s="183"/>
      <c r="DH12" s="183"/>
      <c r="DI12" s="183"/>
      <c r="DJ12" s="183"/>
      <c r="DK12" s="183"/>
      <c r="DL12" s="183"/>
      <c r="DM12" s="183"/>
      <c r="DN12" s="183"/>
      <c r="DO12" s="183"/>
      <c r="DP12" s="183"/>
      <c r="DQ12" s="183"/>
      <c r="DR12" s="183"/>
      <c r="DS12" s="183"/>
      <c r="DT12" s="183"/>
      <c r="DU12" s="183"/>
      <c r="DV12" s="183"/>
      <c r="DW12" s="183"/>
      <c r="DX12" s="183"/>
      <c r="DY12" s="183"/>
      <c r="DZ12" s="183"/>
      <c r="EA12" s="183"/>
      <c r="EB12" s="183"/>
      <c r="EC12" s="183"/>
      <c r="ED12" s="183"/>
      <c r="EE12" s="183"/>
      <c r="EF12" s="183"/>
      <c r="EG12" s="183"/>
      <c r="EH12" s="183"/>
      <c r="EI12" s="183"/>
      <c r="EJ12" s="183"/>
      <c r="EK12" s="183"/>
      <c r="EL12" s="183"/>
      <c r="EM12" s="183"/>
      <c r="EN12" s="183"/>
      <c r="EO12" s="183"/>
      <c r="EP12" s="183"/>
      <c r="EQ12" s="183"/>
      <c r="ER12" s="183"/>
      <c r="ES12" s="183"/>
      <c r="ET12" s="183"/>
      <c r="EU12" s="183"/>
      <c r="EV12" s="183"/>
      <c r="EW12" s="183"/>
      <c r="EX12" s="183"/>
      <c r="EY12" s="183"/>
      <c r="EZ12" s="183"/>
      <c r="FA12" s="183"/>
      <c r="FB12" s="183"/>
      <c r="FC12" s="183"/>
      <c r="FD12" s="183"/>
      <c r="FE12" s="183"/>
      <c r="FF12" s="183"/>
      <c r="FG12" s="183"/>
      <c r="FH12" s="183"/>
      <c r="FI12" s="183"/>
      <c r="FJ12" s="183"/>
      <c r="FK12" s="183"/>
      <c r="FL12" s="183"/>
      <c r="FM12" s="183"/>
      <c r="FN12" s="183"/>
      <c r="FO12" s="183"/>
      <c r="FP12" s="183"/>
      <c r="FQ12" s="183"/>
      <c r="FR12" s="183"/>
      <c r="FS12" s="183"/>
      <c r="FT12" s="183"/>
      <c r="FU12" s="183"/>
      <c r="FV12" s="183"/>
      <c r="FW12" s="183"/>
      <c r="FX12" s="183"/>
      <c r="FY12" s="183"/>
      <c r="FZ12" s="183"/>
      <c r="GA12" s="183"/>
      <c r="GB12" s="183"/>
      <c r="GC12" s="183"/>
      <c r="GD12" s="183"/>
      <c r="GE12" s="183"/>
      <c r="GF12" s="183"/>
      <c r="GG12" s="183"/>
      <c r="GH12" s="183"/>
      <c r="GI12" s="183"/>
      <c r="GJ12" s="183"/>
      <c r="GK12" s="183"/>
      <c r="GL12" s="183"/>
      <c r="GM12" s="183"/>
      <c r="GN12" s="183"/>
      <c r="GO12" s="183"/>
      <c r="GP12" s="183"/>
      <c r="GQ12" s="183"/>
      <c r="GR12" s="183"/>
      <c r="GS12" s="183"/>
      <c r="GT12" s="183"/>
      <c r="GU12" s="183"/>
      <c r="GV12" s="183"/>
      <c r="GW12" s="183"/>
      <c r="GX12" s="183"/>
      <c r="GY12" s="183"/>
      <c r="GZ12" s="183"/>
      <c r="HA12" s="183"/>
      <c r="HB12" s="183"/>
      <c r="HC12" s="183"/>
      <c r="HD12" s="183"/>
      <c r="HE12" s="183"/>
      <c r="HF12" s="183"/>
      <c r="HG12" s="183"/>
      <c r="HH12" s="183"/>
      <c r="HI12" s="183"/>
      <c r="HJ12" s="183"/>
      <c r="HK12" s="183"/>
      <c r="HL12" s="183"/>
      <c r="HM12" s="183"/>
      <c r="HN12" s="183"/>
      <c r="HO12" s="183"/>
      <c r="HP12" s="183"/>
      <c r="HQ12" s="183"/>
      <c r="HR12" s="183"/>
      <c r="HS12" s="183"/>
      <c r="HT12" s="183"/>
      <c r="HU12" s="183"/>
      <c r="HV12" s="183"/>
      <c r="HW12" s="183"/>
      <c r="HX12" s="183"/>
      <c r="HY12" s="183"/>
      <c r="HZ12" s="183"/>
      <c r="IA12" s="183"/>
      <c r="IB12" s="183"/>
      <c r="IC12" s="183"/>
      <c r="ID12" s="183"/>
      <c r="IE12" s="183"/>
      <c r="IF12" s="183"/>
      <c r="IG12" s="183"/>
      <c r="IH12" s="183"/>
      <c r="II12" s="183"/>
      <c r="IJ12" s="183"/>
      <c r="IK12" s="183"/>
      <c r="IL12" s="183"/>
      <c r="IM12" s="183"/>
      <c r="IN12" s="183"/>
      <c r="IO12" s="183"/>
    </row>
    <row r="13" spans="1:249" ht="12.75">
      <c r="A13" s="182">
        <v>1</v>
      </c>
      <c r="B13" s="182">
        <v>2</v>
      </c>
      <c r="C13" s="182">
        <v>3</v>
      </c>
      <c r="D13" s="182">
        <v>4</v>
      </c>
      <c r="E13" s="182">
        <v>5</v>
      </c>
      <c r="F13" s="182">
        <v>7</v>
      </c>
      <c r="G13" s="182">
        <v>8</v>
      </c>
      <c r="H13" s="182">
        <v>9</v>
      </c>
      <c r="I13" s="182">
        <v>11</v>
      </c>
      <c r="J13" s="182">
        <v>12</v>
      </c>
      <c r="K13" s="182">
        <v>13</v>
      </c>
      <c r="L13" s="182">
        <v>15</v>
      </c>
      <c r="M13" s="182">
        <v>16</v>
      </c>
      <c r="N13" s="182">
        <v>17</v>
      </c>
      <c r="O13" s="182">
        <v>19</v>
      </c>
      <c r="P13" s="182">
        <v>20</v>
      </c>
      <c r="Q13" s="182">
        <v>21</v>
      </c>
      <c r="R13" s="182">
        <v>23</v>
      </c>
      <c r="S13" s="182">
        <v>24</v>
      </c>
      <c r="T13" s="182">
        <v>25</v>
      </c>
      <c r="U13" s="182">
        <v>27</v>
      </c>
      <c r="V13" s="182">
        <v>28</v>
      </c>
      <c r="W13" s="182">
        <v>29</v>
      </c>
      <c r="X13" s="188"/>
      <c r="Y13" s="188"/>
      <c r="Z13" s="647"/>
      <c r="AA13" s="647"/>
      <c r="AB13" s="647"/>
      <c r="AC13" s="647"/>
      <c r="AD13" s="647"/>
      <c r="AE13" s="647"/>
      <c r="AF13" s="647"/>
      <c r="AG13" s="647"/>
      <c r="AH13" s="647"/>
      <c r="AI13" s="647"/>
      <c r="AJ13" s="647"/>
      <c r="AK13" s="647"/>
      <c r="AL13" s="647"/>
      <c r="AM13" s="647"/>
      <c r="AN13" s="647"/>
      <c r="AO13" s="647"/>
      <c r="AP13" s="647"/>
      <c r="AQ13" s="188"/>
      <c r="AR13" s="188"/>
      <c r="AS13" s="188"/>
      <c r="AT13" s="188"/>
      <c r="AU13" s="188"/>
      <c r="AV13" s="188"/>
      <c r="AW13" s="188"/>
      <c r="AX13" s="188"/>
      <c r="AY13" s="188"/>
      <c r="AZ13" s="188"/>
      <c r="BA13" s="188"/>
      <c r="BB13" s="188"/>
      <c r="BC13" s="188"/>
      <c r="BD13" s="188"/>
      <c r="BE13" s="188"/>
      <c r="BF13" s="188"/>
      <c r="BG13" s="188"/>
      <c r="BH13" s="188"/>
      <c r="BI13" s="188"/>
      <c r="BJ13" s="188"/>
      <c r="BK13" s="188"/>
      <c r="BL13" s="188"/>
      <c r="BM13" s="188"/>
      <c r="BN13" s="188"/>
      <c r="BO13" s="188"/>
      <c r="BP13" s="188"/>
      <c r="BQ13" s="188"/>
      <c r="BR13" s="188"/>
      <c r="BS13" s="188"/>
      <c r="BT13" s="188"/>
      <c r="BU13" s="188"/>
      <c r="BV13" s="188"/>
      <c r="BW13" s="188"/>
      <c r="BX13" s="188"/>
      <c r="BY13" s="188"/>
      <c r="BZ13" s="188"/>
      <c r="CA13" s="188"/>
      <c r="CB13" s="188"/>
      <c r="CC13" s="188"/>
      <c r="CD13" s="188"/>
      <c r="CE13" s="188"/>
      <c r="CF13" s="188"/>
      <c r="CG13" s="188"/>
      <c r="CH13" s="188"/>
      <c r="CI13" s="188"/>
      <c r="CJ13" s="188"/>
      <c r="CK13" s="188"/>
      <c r="CL13" s="188"/>
      <c r="CM13" s="188"/>
      <c r="CN13" s="188"/>
      <c r="CO13" s="188"/>
      <c r="CP13" s="188"/>
      <c r="CQ13" s="188"/>
      <c r="CR13" s="188"/>
      <c r="CS13" s="188"/>
      <c r="CT13" s="188"/>
      <c r="CU13" s="188"/>
      <c r="CV13" s="188"/>
      <c r="CW13" s="188"/>
      <c r="CX13" s="188"/>
      <c r="CY13" s="188"/>
      <c r="CZ13" s="188"/>
      <c r="DA13" s="188"/>
      <c r="DB13" s="188"/>
      <c r="DC13" s="188"/>
      <c r="DD13" s="188"/>
      <c r="DE13" s="188"/>
      <c r="DF13" s="188"/>
      <c r="DG13" s="188"/>
      <c r="DH13" s="188"/>
      <c r="DI13" s="188"/>
      <c r="DJ13" s="188"/>
      <c r="DK13" s="188"/>
      <c r="DL13" s="188"/>
      <c r="DM13" s="188"/>
      <c r="DN13" s="188"/>
      <c r="DO13" s="188"/>
      <c r="DP13" s="188"/>
      <c r="DQ13" s="188"/>
      <c r="DR13" s="188"/>
      <c r="DS13" s="188"/>
      <c r="DT13" s="188"/>
      <c r="DU13" s="188"/>
      <c r="DV13" s="188"/>
      <c r="DW13" s="188"/>
      <c r="DX13" s="188"/>
      <c r="DY13" s="188"/>
      <c r="DZ13" s="188"/>
      <c r="EA13" s="188"/>
      <c r="EB13" s="188"/>
      <c r="EC13" s="188"/>
      <c r="ED13" s="188"/>
      <c r="EE13" s="188"/>
      <c r="EF13" s="188"/>
      <c r="EG13" s="188"/>
      <c r="EH13" s="188"/>
      <c r="EI13" s="188"/>
      <c r="EJ13" s="188"/>
      <c r="EK13" s="188"/>
      <c r="EL13" s="188"/>
      <c r="EM13" s="188"/>
      <c r="EN13" s="188"/>
      <c r="EO13" s="188"/>
      <c r="EP13" s="188"/>
      <c r="EQ13" s="188"/>
      <c r="ER13" s="188"/>
      <c r="ES13" s="188"/>
      <c r="ET13" s="188"/>
      <c r="EU13" s="188"/>
      <c r="EV13" s="188"/>
      <c r="EW13" s="188"/>
      <c r="EX13" s="188"/>
      <c r="EY13" s="188"/>
      <c r="EZ13" s="188"/>
      <c r="FA13" s="188"/>
      <c r="FB13" s="188"/>
      <c r="FC13" s="188"/>
      <c r="FD13" s="188"/>
      <c r="FE13" s="188"/>
      <c r="FF13" s="188"/>
      <c r="FG13" s="188"/>
      <c r="FH13" s="188"/>
      <c r="FI13" s="188"/>
      <c r="FJ13" s="188"/>
      <c r="FK13" s="188"/>
      <c r="FL13" s="188"/>
      <c r="FM13" s="188"/>
      <c r="FN13" s="188"/>
      <c r="FO13" s="188"/>
      <c r="FP13" s="188"/>
      <c r="FQ13" s="188"/>
      <c r="FR13" s="188"/>
      <c r="FS13" s="188"/>
      <c r="FT13" s="188"/>
      <c r="FU13" s="188"/>
      <c r="FV13" s="188"/>
      <c r="FW13" s="188"/>
      <c r="FX13" s="188"/>
      <c r="FY13" s="188"/>
      <c r="FZ13" s="188"/>
      <c r="GA13" s="188"/>
      <c r="GB13" s="188"/>
      <c r="GC13" s="188"/>
      <c r="GD13" s="188"/>
      <c r="GE13" s="188"/>
      <c r="GF13" s="188"/>
      <c r="GG13" s="188"/>
      <c r="GH13" s="188"/>
      <c r="GI13" s="188"/>
      <c r="GJ13" s="188"/>
      <c r="GK13" s="188"/>
      <c r="GL13" s="188"/>
      <c r="GM13" s="188"/>
      <c r="GN13" s="188"/>
      <c r="GO13" s="188"/>
      <c r="GP13" s="188"/>
      <c r="GQ13" s="188"/>
      <c r="GR13" s="188"/>
      <c r="GS13" s="188"/>
      <c r="GT13" s="188"/>
      <c r="GU13" s="188"/>
      <c r="GV13" s="188"/>
      <c r="GW13" s="188"/>
      <c r="GX13" s="188"/>
      <c r="GY13" s="188"/>
      <c r="GZ13" s="188"/>
      <c r="HA13" s="188"/>
      <c r="HB13" s="188"/>
      <c r="HC13" s="188"/>
      <c r="HD13" s="188"/>
      <c r="HE13" s="188"/>
      <c r="HF13" s="188"/>
      <c r="HG13" s="188"/>
      <c r="HH13" s="188"/>
      <c r="HI13" s="188"/>
      <c r="HJ13" s="188"/>
      <c r="HK13" s="188"/>
      <c r="HL13" s="188"/>
      <c r="HM13" s="188"/>
      <c r="HN13" s="188"/>
      <c r="HO13" s="188"/>
      <c r="HP13" s="188"/>
      <c r="HQ13" s="188"/>
      <c r="HR13" s="188"/>
      <c r="HS13" s="188"/>
      <c r="HT13" s="188"/>
      <c r="HU13" s="188"/>
      <c r="HV13" s="188"/>
      <c r="HW13" s="188"/>
      <c r="HX13" s="188"/>
      <c r="HY13" s="188"/>
      <c r="HZ13" s="188"/>
      <c r="IA13" s="188"/>
      <c r="IB13" s="188"/>
      <c r="IC13" s="188"/>
      <c r="ID13" s="188"/>
      <c r="IE13" s="188"/>
      <c r="IF13" s="188"/>
      <c r="IG13" s="188"/>
      <c r="IH13" s="188"/>
      <c r="II13" s="188"/>
      <c r="IJ13" s="188"/>
      <c r="IK13" s="188"/>
      <c r="IL13" s="188"/>
      <c r="IM13" s="188"/>
      <c r="IN13" s="188"/>
      <c r="IO13" s="188"/>
    </row>
    <row r="14" spans="1:249" ht="12.75" customHeight="1">
      <c r="A14" s="1079" t="s">
        <v>235</v>
      </c>
      <c r="B14" s="1080"/>
      <c r="C14" s="182"/>
      <c r="D14" s="182"/>
      <c r="E14" s="182"/>
      <c r="F14" s="182"/>
      <c r="G14" s="182"/>
      <c r="H14" s="182"/>
      <c r="I14" s="182"/>
      <c r="J14" s="182"/>
      <c r="K14" s="182"/>
      <c r="L14" s="182"/>
      <c r="M14" s="182"/>
      <c r="N14" s="182"/>
      <c r="O14" s="182"/>
      <c r="P14" s="182"/>
      <c r="Q14" s="182"/>
      <c r="R14" s="182"/>
      <c r="S14" s="182"/>
      <c r="T14" s="182"/>
      <c r="U14" s="189"/>
      <c r="V14" s="190"/>
      <c r="W14" s="190"/>
      <c r="X14" s="188"/>
      <c r="Y14" s="188"/>
      <c r="Z14" s="647"/>
      <c r="AA14" s="647"/>
      <c r="AB14" s="647"/>
      <c r="AC14" s="647"/>
      <c r="AD14" s="647"/>
      <c r="AE14" s="647"/>
      <c r="AF14" s="647"/>
      <c r="AG14" s="647"/>
      <c r="AH14" s="647"/>
      <c r="AI14" s="647"/>
      <c r="AJ14" s="647"/>
      <c r="AK14" s="647"/>
      <c r="AL14" s="647"/>
      <c r="AM14" s="647"/>
      <c r="AN14" s="647"/>
      <c r="AO14" s="647"/>
      <c r="AP14" s="647"/>
      <c r="AQ14" s="188"/>
      <c r="AR14" s="188"/>
      <c r="AS14" s="188"/>
      <c r="AT14" s="188"/>
      <c r="AU14" s="188"/>
      <c r="AV14" s="188"/>
      <c r="AW14" s="188"/>
      <c r="AX14" s="188"/>
      <c r="AY14" s="188"/>
      <c r="AZ14" s="188"/>
      <c r="BA14" s="188"/>
      <c r="BB14" s="188"/>
      <c r="BC14" s="188"/>
      <c r="BD14" s="188"/>
      <c r="BE14" s="188"/>
      <c r="BF14" s="188"/>
      <c r="BG14" s="188"/>
      <c r="BH14" s="188"/>
      <c r="BI14" s="188"/>
      <c r="BJ14" s="188"/>
      <c r="BK14" s="188"/>
      <c r="BL14" s="188"/>
      <c r="BM14" s="188"/>
      <c r="BN14" s="188"/>
      <c r="BO14" s="188"/>
      <c r="BP14" s="188"/>
      <c r="BQ14" s="188"/>
      <c r="BR14" s="188"/>
      <c r="BS14" s="188"/>
      <c r="BT14" s="188"/>
      <c r="BU14" s="188"/>
      <c r="BV14" s="188"/>
      <c r="BW14" s="188"/>
      <c r="BX14" s="188"/>
      <c r="BY14" s="188"/>
      <c r="BZ14" s="188"/>
      <c r="CA14" s="188"/>
      <c r="CB14" s="188"/>
      <c r="CC14" s="188"/>
      <c r="CD14" s="188"/>
      <c r="CE14" s="188"/>
      <c r="CF14" s="188"/>
      <c r="CG14" s="188"/>
      <c r="CH14" s="188"/>
      <c r="CI14" s="188"/>
      <c r="CJ14" s="188"/>
      <c r="CK14" s="188"/>
      <c r="CL14" s="188"/>
      <c r="CM14" s="188"/>
      <c r="CN14" s="188"/>
      <c r="CO14" s="188"/>
      <c r="CP14" s="188"/>
      <c r="CQ14" s="188"/>
      <c r="CR14" s="188"/>
      <c r="CS14" s="188"/>
      <c r="CT14" s="188"/>
      <c r="CU14" s="188"/>
      <c r="CV14" s="188"/>
      <c r="CW14" s="188"/>
      <c r="CX14" s="188"/>
      <c r="CY14" s="188"/>
      <c r="CZ14" s="188"/>
      <c r="DA14" s="188"/>
      <c r="DB14" s="188"/>
      <c r="DC14" s="188"/>
      <c r="DD14" s="188"/>
      <c r="DE14" s="188"/>
      <c r="DF14" s="188"/>
      <c r="DG14" s="188"/>
      <c r="DH14" s="188"/>
      <c r="DI14" s="188"/>
      <c r="DJ14" s="188"/>
      <c r="DK14" s="188"/>
      <c r="DL14" s="188"/>
      <c r="DM14" s="188"/>
      <c r="DN14" s="188"/>
      <c r="DO14" s="188"/>
      <c r="DP14" s="188"/>
      <c r="DQ14" s="188"/>
      <c r="DR14" s="188"/>
      <c r="DS14" s="188"/>
      <c r="DT14" s="188"/>
      <c r="DU14" s="188"/>
      <c r="DV14" s="188"/>
      <c r="DW14" s="188"/>
      <c r="DX14" s="188"/>
      <c r="DY14" s="188"/>
      <c r="DZ14" s="188"/>
      <c r="EA14" s="188"/>
      <c r="EB14" s="188"/>
      <c r="EC14" s="188"/>
      <c r="ED14" s="188"/>
      <c r="EE14" s="188"/>
      <c r="EF14" s="188"/>
      <c r="EG14" s="188"/>
      <c r="EH14" s="188"/>
      <c r="EI14" s="188"/>
      <c r="EJ14" s="188"/>
      <c r="EK14" s="188"/>
      <c r="EL14" s="188"/>
      <c r="EM14" s="188"/>
      <c r="EN14" s="188"/>
      <c r="EO14" s="188"/>
      <c r="EP14" s="188"/>
      <c r="EQ14" s="188"/>
      <c r="ER14" s="188"/>
      <c r="ES14" s="188"/>
      <c r="ET14" s="188"/>
      <c r="EU14" s="188"/>
      <c r="EV14" s="188"/>
      <c r="EW14" s="188"/>
      <c r="EX14" s="188"/>
      <c r="EY14" s="188"/>
      <c r="EZ14" s="188"/>
      <c r="FA14" s="188"/>
      <c r="FB14" s="188"/>
      <c r="FC14" s="188"/>
      <c r="FD14" s="188"/>
      <c r="FE14" s="188"/>
      <c r="FF14" s="188"/>
      <c r="FG14" s="188"/>
      <c r="FH14" s="188"/>
      <c r="FI14" s="188"/>
      <c r="FJ14" s="188"/>
      <c r="FK14" s="188"/>
      <c r="FL14" s="188"/>
      <c r="FM14" s="188"/>
      <c r="FN14" s="188"/>
      <c r="FO14" s="188"/>
      <c r="FP14" s="188"/>
      <c r="FQ14" s="188"/>
      <c r="FR14" s="188"/>
      <c r="FS14" s="188"/>
      <c r="FT14" s="188"/>
      <c r="FU14" s="188"/>
      <c r="FV14" s="188"/>
      <c r="FW14" s="188"/>
      <c r="FX14" s="188"/>
      <c r="FY14" s="188"/>
      <c r="FZ14" s="188"/>
      <c r="GA14" s="188"/>
      <c r="GB14" s="188"/>
      <c r="GC14" s="188"/>
      <c r="GD14" s="188"/>
      <c r="GE14" s="188"/>
      <c r="GF14" s="188"/>
      <c r="GG14" s="188"/>
      <c r="GH14" s="188"/>
      <c r="GI14" s="188"/>
      <c r="GJ14" s="188"/>
      <c r="GK14" s="188"/>
      <c r="GL14" s="188"/>
      <c r="GM14" s="188"/>
      <c r="GN14" s="188"/>
      <c r="GO14" s="188"/>
      <c r="GP14" s="188"/>
      <c r="GQ14" s="188"/>
      <c r="GR14" s="188"/>
      <c r="GS14" s="188"/>
      <c r="GT14" s="188"/>
      <c r="GU14" s="188"/>
      <c r="GV14" s="188"/>
      <c r="GW14" s="188"/>
      <c r="GX14" s="188"/>
      <c r="GY14" s="188"/>
      <c r="GZ14" s="188"/>
      <c r="HA14" s="188"/>
      <c r="HB14" s="188"/>
      <c r="HC14" s="188"/>
      <c r="HD14" s="188"/>
      <c r="HE14" s="188"/>
      <c r="HF14" s="188"/>
      <c r="HG14" s="188"/>
      <c r="HH14" s="188"/>
      <c r="HI14" s="188"/>
      <c r="HJ14" s="188"/>
      <c r="HK14" s="188"/>
      <c r="HL14" s="188"/>
      <c r="HM14" s="188"/>
      <c r="HN14" s="188"/>
      <c r="HO14" s="188"/>
      <c r="HP14" s="188"/>
      <c r="HQ14" s="188"/>
      <c r="HR14" s="188"/>
      <c r="HS14" s="188"/>
      <c r="HT14" s="188"/>
      <c r="HU14" s="188"/>
      <c r="HV14" s="188"/>
      <c r="HW14" s="188"/>
      <c r="HX14" s="188"/>
      <c r="HY14" s="188"/>
      <c r="HZ14" s="188"/>
      <c r="IA14" s="188"/>
      <c r="IB14" s="188"/>
      <c r="IC14" s="188"/>
      <c r="ID14" s="188"/>
      <c r="IE14" s="188"/>
      <c r="IF14" s="188"/>
      <c r="IG14" s="188"/>
      <c r="IH14" s="188"/>
      <c r="II14" s="188"/>
      <c r="IJ14" s="188"/>
      <c r="IK14" s="188"/>
      <c r="IL14" s="188"/>
      <c r="IM14" s="188"/>
      <c r="IN14" s="188"/>
      <c r="IO14" s="188"/>
    </row>
    <row r="15" spans="1:42" ht="12.75">
      <c r="A15" s="191">
        <v>1</v>
      </c>
      <c r="B15" s="192" t="s">
        <v>119</v>
      </c>
      <c r="C15" s="193"/>
      <c r="D15" s="193"/>
      <c r="E15" s="363">
        <v>76.54</v>
      </c>
      <c r="F15" s="193"/>
      <c r="G15" s="193"/>
      <c r="H15" s="363">
        <v>0</v>
      </c>
      <c r="I15" s="193"/>
      <c r="J15" s="193"/>
      <c r="K15" s="364">
        <f>SUM(E15:J15)</f>
        <v>76.54</v>
      </c>
      <c r="L15" s="193"/>
      <c r="M15" s="193"/>
      <c r="N15" s="363">
        <v>40.47</v>
      </c>
      <c r="O15" s="363"/>
      <c r="P15" s="363"/>
      <c r="Q15" s="363">
        <v>0</v>
      </c>
      <c r="R15" s="363"/>
      <c r="S15" s="363"/>
      <c r="T15" s="364">
        <f>SUM(N15:S15)</f>
        <v>40.47</v>
      </c>
      <c r="U15" s="193"/>
      <c r="V15" s="363"/>
      <c r="W15" s="363">
        <f>K15+T15</f>
        <v>117.01</v>
      </c>
      <c r="Z15" s="646"/>
      <c r="AA15" s="646"/>
      <c r="AB15" s="646"/>
      <c r="AC15" s="646"/>
      <c r="AD15" s="646"/>
      <c r="AE15" s="646"/>
      <c r="AF15" s="646"/>
      <c r="AG15" s="646"/>
      <c r="AH15" s="646"/>
      <c r="AI15" s="646"/>
      <c r="AJ15" s="646"/>
      <c r="AK15" s="646"/>
      <c r="AL15" s="646"/>
      <c r="AM15" s="646"/>
      <c r="AN15" s="646"/>
      <c r="AO15" s="646"/>
      <c r="AP15" s="646"/>
    </row>
    <row r="16" spans="1:42" ht="12.75">
      <c r="A16" s="191">
        <v>2</v>
      </c>
      <c r="B16" s="194" t="s">
        <v>470</v>
      </c>
      <c r="C16" s="193"/>
      <c r="D16" s="193"/>
      <c r="E16" s="363">
        <v>1140.48</v>
      </c>
      <c r="F16" s="193"/>
      <c r="G16" s="193"/>
      <c r="H16" s="363">
        <v>127.57</v>
      </c>
      <c r="I16" s="193"/>
      <c r="J16" s="193"/>
      <c r="K16" s="364">
        <f>SUM(E16:J16)</f>
        <v>1268.05</v>
      </c>
      <c r="L16" s="193"/>
      <c r="M16" s="193"/>
      <c r="N16" s="363">
        <v>545.91</v>
      </c>
      <c r="O16" s="363"/>
      <c r="P16" s="363"/>
      <c r="Q16" s="363">
        <v>67.45</v>
      </c>
      <c r="R16" s="363"/>
      <c r="S16" s="363"/>
      <c r="T16" s="364">
        <f>SUM(N16:S16)</f>
        <v>613.36</v>
      </c>
      <c r="U16" s="193"/>
      <c r="V16" s="363"/>
      <c r="W16" s="363">
        <f aca="true" t="shared" si="0" ref="W16:W25">K16+T16</f>
        <v>1881.4099999999999</v>
      </c>
      <c r="Z16" s="646"/>
      <c r="AA16" s="646"/>
      <c r="AB16" s="646"/>
      <c r="AC16" s="646"/>
      <c r="AD16" s="646"/>
      <c r="AE16" s="646"/>
      <c r="AF16" s="646"/>
      <c r="AG16" s="646"/>
      <c r="AH16" s="646"/>
      <c r="AI16" s="646"/>
      <c r="AJ16" s="646"/>
      <c r="AK16" s="646"/>
      <c r="AL16" s="646"/>
      <c r="AM16" s="646"/>
      <c r="AN16" s="646"/>
      <c r="AO16" s="646"/>
      <c r="AP16" s="646"/>
    </row>
    <row r="17" spans="1:42" ht="15" customHeight="1">
      <c r="A17" s="191">
        <v>3</v>
      </c>
      <c r="B17" s="194" t="s">
        <v>123</v>
      </c>
      <c r="C17" s="193"/>
      <c r="D17" s="193"/>
      <c r="E17" s="363">
        <v>262.17</v>
      </c>
      <c r="F17" s="193"/>
      <c r="G17" s="193"/>
      <c r="H17" s="363">
        <v>29.13</v>
      </c>
      <c r="I17" s="193"/>
      <c r="J17" s="193"/>
      <c r="K17" s="364">
        <f>SUM(E17:J17)</f>
        <v>291.3</v>
      </c>
      <c r="L17" s="193"/>
      <c r="M17" s="193"/>
      <c r="N17" s="363">
        <v>153.9</v>
      </c>
      <c r="O17" s="363"/>
      <c r="P17" s="363"/>
      <c r="Q17" s="363">
        <v>17.1</v>
      </c>
      <c r="R17" s="363"/>
      <c r="S17" s="363"/>
      <c r="T17" s="364">
        <f>SUM(N17:S17)</f>
        <v>171</v>
      </c>
      <c r="U17" s="193"/>
      <c r="V17" s="363"/>
      <c r="W17" s="363">
        <f t="shared" si="0"/>
        <v>462.3</v>
      </c>
      <c r="Z17" s="646"/>
      <c r="AA17" s="646"/>
      <c r="AB17" s="646"/>
      <c r="AC17" s="646"/>
      <c r="AD17" s="646"/>
      <c r="AE17" s="646"/>
      <c r="AF17" s="646"/>
      <c r="AG17" s="646"/>
      <c r="AH17" s="646"/>
      <c r="AI17" s="646"/>
      <c r="AJ17" s="646"/>
      <c r="AK17" s="646"/>
      <c r="AL17" s="646"/>
      <c r="AM17" s="646"/>
      <c r="AN17" s="646"/>
      <c r="AO17" s="646"/>
      <c r="AP17" s="646"/>
    </row>
    <row r="18" spans="1:42" ht="12" customHeight="1">
      <c r="A18" s="191">
        <v>4</v>
      </c>
      <c r="B18" s="194" t="s">
        <v>121</v>
      </c>
      <c r="C18" s="193"/>
      <c r="D18" s="193"/>
      <c r="E18" s="363">
        <v>63.55</v>
      </c>
      <c r="F18" s="193"/>
      <c r="G18" s="193"/>
      <c r="H18" s="363">
        <v>0</v>
      </c>
      <c r="I18" s="193"/>
      <c r="J18" s="193"/>
      <c r="K18" s="364">
        <v>63.55</v>
      </c>
      <c r="L18" s="193"/>
      <c r="M18" s="193"/>
      <c r="N18" s="363">
        <v>33.61</v>
      </c>
      <c r="O18" s="363"/>
      <c r="P18" s="363"/>
      <c r="Q18" s="363">
        <v>0</v>
      </c>
      <c r="R18" s="363"/>
      <c r="S18" s="363"/>
      <c r="T18" s="364">
        <f>SUM(N18:S18)</f>
        <v>33.61</v>
      </c>
      <c r="U18" s="193"/>
      <c r="V18" s="363"/>
      <c r="W18" s="363">
        <f t="shared" si="0"/>
        <v>97.16</v>
      </c>
      <c r="Z18" s="646"/>
      <c r="AA18" s="646"/>
      <c r="AB18" s="646"/>
      <c r="AC18" s="646"/>
      <c r="AD18" s="646"/>
      <c r="AE18" s="646"/>
      <c r="AF18" s="646"/>
      <c r="AG18" s="646"/>
      <c r="AH18" s="646"/>
      <c r="AI18" s="646"/>
      <c r="AJ18" s="646"/>
      <c r="AK18" s="646"/>
      <c r="AL18" s="646"/>
      <c r="AM18" s="646"/>
      <c r="AN18" s="646"/>
      <c r="AO18" s="646"/>
      <c r="AP18" s="646"/>
    </row>
    <row r="19" spans="1:42" ht="12.75">
      <c r="A19" s="191">
        <v>5</v>
      </c>
      <c r="B19" s="192" t="s">
        <v>122</v>
      </c>
      <c r="C19" s="193"/>
      <c r="D19" s="193"/>
      <c r="E19" s="363">
        <v>41.65</v>
      </c>
      <c r="F19" s="193"/>
      <c r="G19" s="193"/>
      <c r="H19" s="363">
        <v>0</v>
      </c>
      <c r="I19" s="193"/>
      <c r="J19" s="193"/>
      <c r="K19" s="364">
        <f>SUM(E19:J19)</f>
        <v>41.65</v>
      </c>
      <c r="L19" s="193"/>
      <c r="M19" s="193"/>
      <c r="N19" s="363">
        <v>20.9</v>
      </c>
      <c r="O19" s="363"/>
      <c r="P19" s="363"/>
      <c r="Q19" s="363">
        <v>0</v>
      </c>
      <c r="R19" s="363"/>
      <c r="S19" s="363"/>
      <c r="T19" s="364">
        <f>SUM(N19:S19)</f>
        <v>20.9</v>
      </c>
      <c r="U19" s="193"/>
      <c r="V19" s="363"/>
      <c r="W19" s="363">
        <f t="shared" si="0"/>
        <v>62.55</v>
      </c>
      <c r="Z19" s="646"/>
      <c r="AA19" s="646"/>
      <c r="AB19" s="646"/>
      <c r="AC19" s="646"/>
      <c r="AD19" s="646"/>
      <c r="AE19" s="646"/>
      <c r="AF19" s="646"/>
      <c r="AG19" s="646"/>
      <c r="AH19" s="646"/>
      <c r="AI19" s="646"/>
      <c r="AJ19" s="646"/>
      <c r="AK19" s="646"/>
      <c r="AL19" s="646"/>
      <c r="AM19" s="646"/>
      <c r="AN19" s="646"/>
      <c r="AO19" s="646"/>
      <c r="AP19" s="646"/>
    </row>
    <row r="20" spans="1:42" ht="12.75" customHeight="1">
      <c r="A20" s="1079" t="s">
        <v>236</v>
      </c>
      <c r="B20" s="1080"/>
      <c r="C20" s="193"/>
      <c r="D20" s="193"/>
      <c r="E20" s="363"/>
      <c r="F20" s="193"/>
      <c r="G20" s="193"/>
      <c r="H20" s="363"/>
      <c r="I20" s="193"/>
      <c r="J20" s="193"/>
      <c r="K20" s="190"/>
      <c r="L20" s="193"/>
      <c r="M20" s="193"/>
      <c r="N20" s="363"/>
      <c r="O20" s="363"/>
      <c r="P20" s="363"/>
      <c r="Q20" s="363"/>
      <c r="R20" s="363"/>
      <c r="S20" s="363"/>
      <c r="T20" s="364"/>
      <c r="U20" s="193"/>
      <c r="V20" s="363"/>
      <c r="W20" s="363">
        <f t="shared" si="0"/>
        <v>0</v>
      </c>
      <c r="Z20" s="646"/>
      <c r="AA20" s="646"/>
      <c r="AB20" s="646"/>
      <c r="AC20" s="646"/>
      <c r="AD20" s="646"/>
      <c r="AE20" s="646"/>
      <c r="AF20" s="646"/>
      <c r="AG20" s="646"/>
      <c r="AH20" s="646"/>
      <c r="AI20" s="646"/>
      <c r="AJ20" s="646"/>
      <c r="AK20" s="646"/>
      <c r="AL20" s="646"/>
      <c r="AM20" s="646"/>
      <c r="AN20" s="646"/>
      <c r="AO20" s="646"/>
      <c r="AP20" s="646"/>
    </row>
    <row r="21" spans="1:42" s="482" customFormat="1" ht="13.5">
      <c r="A21" s="478">
        <v>6</v>
      </c>
      <c r="B21" s="479" t="s">
        <v>124</v>
      </c>
      <c r="C21" s="480"/>
      <c r="D21" s="480"/>
      <c r="E21" s="481">
        <v>0</v>
      </c>
      <c r="F21" s="480"/>
      <c r="G21" s="480"/>
      <c r="H21" s="481">
        <v>0</v>
      </c>
      <c r="I21" s="480"/>
      <c r="J21" s="480"/>
      <c r="K21" s="575">
        <f>SUM(E21:J21)</f>
        <v>0</v>
      </c>
      <c r="L21" s="480"/>
      <c r="M21" s="480"/>
      <c r="N21" s="481">
        <v>0</v>
      </c>
      <c r="O21" s="481"/>
      <c r="P21" s="481"/>
      <c r="Q21" s="481">
        <v>0</v>
      </c>
      <c r="R21" s="481"/>
      <c r="S21" s="481"/>
      <c r="T21" s="575">
        <f>SUM(N21:S21)</f>
        <v>0</v>
      </c>
      <c r="U21" s="480"/>
      <c r="V21" s="481"/>
      <c r="W21" s="363">
        <f t="shared" si="0"/>
        <v>0</v>
      </c>
      <c r="Y21" s="178"/>
      <c r="Z21" s="646"/>
      <c r="AA21" s="646"/>
      <c r="AB21" s="646"/>
      <c r="AC21" s="646"/>
      <c r="AD21" s="646"/>
      <c r="AE21" s="646"/>
      <c r="AF21" s="646"/>
      <c r="AG21" s="646"/>
      <c r="AH21" s="246"/>
      <c r="AI21" s="646"/>
      <c r="AJ21" s="646"/>
      <c r="AK21" s="270"/>
      <c r="AL21" s="648"/>
      <c r="AM21" s="648"/>
      <c r="AN21" s="648"/>
      <c r="AO21" s="648"/>
      <c r="AP21" s="648"/>
    </row>
    <row r="22" spans="1:42" ht="13.5">
      <c r="A22" s="191">
        <v>7</v>
      </c>
      <c r="B22" s="192" t="s">
        <v>125</v>
      </c>
      <c r="C22" s="193"/>
      <c r="D22" s="193"/>
      <c r="E22" s="363">
        <v>0</v>
      </c>
      <c r="F22" s="193"/>
      <c r="G22" s="193"/>
      <c r="H22" s="363">
        <v>0</v>
      </c>
      <c r="I22" s="193"/>
      <c r="J22" s="193"/>
      <c r="K22" s="364">
        <f>SUM(E22:J22)</f>
        <v>0</v>
      </c>
      <c r="L22" s="193"/>
      <c r="M22" s="193"/>
      <c r="N22" s="363">
        <v>0</v>
      </c>
      <c r="O22" s="363"/>
      <c r="P22" s="363"/>
      <c r="Q22" s="363">
        <v>0</v>
      </c>
      <c r="R22" s="363"/>
      <c r="S22" s="363"/>
      <c r="T22" s="364">
        <f>SUM(N22:S22)</f>
        <v>0</v>
      </c>
      <c r="U22" s="193"/>
      <c r="V22" s="363"/>
      <c r="W22" s="363">
        <f t="shared" si="0"/>
        <v>0</v>
      </c>
      <c r="Y22" s="635"/>
      <c r="Z22" s="646"/>
      <c r="AA22" s="270"/>
      <c r="AB22" s="649"/>
      <c r="AC22" s="646"/>
      <c r="AD22" s="646"/>
      <c r="AE22" s="646"/>
      <c r="AF22" s="646"/>
      <c r="AG22" s="646"/>
      <c r="AH22" s="646"/>
      <c r="AI22" s="646"/>
      <c r="AJ22" s="646"/>
      <c r="AK22" s="646"/>
      <c r="AL22" s="646"/>
      <c r="AM22" s="646"/>
      <c r="AN22" s="646"/>
      <c r="AO22" s="646"/>
      <c r="AP22" s="646"/>
    </row>
    <row r="23" spans="1:42" ht="13.5">
      <c r="A23" s="191">
        <v>8</v>
      </c>
      <c r="B23" s="192" t="s">
        <v>718</v>
      </c>
      <c r="C23" s="193"/>
      <c r="D23" s="193"/>
      <c r="E23" s="363">
        <v>0</v>
      </c>
      <c r="F23" s="193"/>
      <c r="G23" s="193"/>
      <c r="H23" s="363">
        <v>0</v>
      </c>
      <c r="I23" s="193"/>
      <c r="J23" s="193"/>
      <c r="K23" s="364">
        <f>SUM(E23:J23)</f>
        <v>0</v>
      </c>
      <c r="L23" s="193"/>
      <c r="M23" s="193"/>
      <c r="N23" s="363">
        <v>0</v>
      </c>
      <c r="O23" s="363"/>
      <c r="P23" s="363"/>
      <c r="Q23" s="363">
        <v>0</v>
      </c>
      <c r="R23" s="363"/>
      <c r="S23" s="363"/>
      <c r="T23" s="364">
        <f>SUM(N23:S23)</f>
        <v>0</v>
      </c>
      <c r="U23" s="193"/>
      <c r="V23" s="363"/>
      <c r="W23" s="363">
        <f t="shared" si="0"/>
        <v>0</v>
      </c>
      <c r="Z23" s="646"/>
      <c r="AA23" s="246"/>
      <c r="AB23" s="270"/>
      <c r="AC23" s="646"/>
      <c r="AD23" s="646"/>
      <c r="AE23" s="646"/>
      <c r="AF23" s="646"/>
      <c r="AG23" s="646"/>
      <c r="AH23" s="650"/>
      <c r="AI23" s="646"/>
      <c r="AJ23" s="651"/>
      <c r="AK23" s="651"/>
      <c r="AL23" s="646"/>
      <c r="AM23" s="646"/>
      <c r="AN23" s="646"/>
      <c r="AO23" s="646"/>
      <c r="AP23" s="646"/>
    </row>
    <row r="24" spans="1:42" ht="13.5">
      <c r="A24" s="191"/>
      <c r="B24" s="192"/>
      <c r="C24" s="193"/>
      <c r="D24" s="193"/>
      <c r="E24" s="363"/>
      <c r="F24" s="193"/>
      <c r="G24" s="193"/>
      <c r="H24" s="363"/>
      <c r="I24" s="193"/>
      <c r="J24" s="193"/>
      <c r="K24" s="190"/>
      <c r="L24" s="193"/>
      <c r="M24" s="193"/>
      <c r="N24" s="363"/>
      <c r="O24" s="363"/>
      <c r="P24" s="363"/>
      <c r="Q24" s="363"/>
      <c r="R24" s="363"/>
      <c r="S24" s="363"/>
      <c r="T24" s="364"/>
      <c r="U24" s="193"/>
      <c r="V24" s="363"/>
      <c r="W24" s="363">
        <f t="shared" si="0"/>
        <v>0</v>
      </c>
      <c r="Z24" s="646"/>
      <c r="AA24" s="246"/>
      <c r="AB24" s="270"/>
      <c r="AC24" s="646"/>
      <c r="AD24" s="646"/>
      <c r="AE24" s="646"/>
      <c r="AF24" s="646"/>
      <c r="AG24" s="646"/>
      <c r="AH24" s="650"/>
      <c r="AI24" s="646"/>
      <c r="AJ24" s="646"/>
      <c r="AK24" s="646"/>
      <c r="AL24" s="646"/>
      <c r="AM24" s="646"/>
      <c r="AN24" s="646"/>
      <c r="AO24" s="646"/>
      <c r="AP24" s="646"/>
    </row>
    <row r="25" spans="1:42" ht="12.75">
      <c r="A25" s="334">
        <v>9</v>
      </c>
      <c r="B25" s="192" t="s">
        <v>722</v>
      </c>
      <c r="C25" s="193"/>
      <c r="D25" s="193"/>
      <c r="E25" s="178">
        <v>0</v>
      </c>
      <c r="F25" s="193"/>
      <c r="G25" s="193"/>
      <c r="H25" s="363">
        <v>0</v>
      </c>
      <c r="I25" s="193"/>
      <c r="J25" s="193"/>
      <c r="K25" s="364">
        <v>0</v>
      </c>
      <c r="L25" s="193"/>
      <c r="M25" s="193"/>
      <c r="N25" s="363">
        <v>0</v>
      </c>
      <c r="O25" s="363"/>
      <c r="P25" s="363"/>
      <c r="Q25" s="363">
        <v>0</v>
      </c>
      <c r="R25" s="363"/>
      <c r="S25" s="363"/>
      <c r="T25" s="364">
        <v>0</v>
      </c>
      <c r="U25" s="193"/>
      <c r="V25" s="363"/>
      <c r="W25" s="363">
        <f t="shared" si="0"/>
        <v>0</v>
      </c>
      <c r="Z25" s="646"/>
      <c r="AA25" s="646"/>
      <c r="AB25" s="646"/>
      <c r="AC25" s="646"/>
      <c r="AD25" s="646"/>
      <c r="AE25" s="646"/>
      <c r="AF25" s="646"/>
      <c r="AG25" s="646"/>
      <c r="AH25" s="646"/>
      <c r="AI25" s="646"/>
      <c r="AJ25" s="646"/>
      <c r="AK25" s="646"/>
      <c r="AL25" s="646"/>
      <c r="AM25" s="646"/>
      <c r="AN25" s="646"/>
      <c r="AO25" s="646"/>
      <c r="AP25" s="646"/>
    </row>
    <row r="26" spans="1:42" ht="12.75">
      <c r="A26" s="1077" t="s">
        <v>15</v>
      </c>
      <c r="B26" s="1078"/>
      <c r="C26" s="190"/>
      <c r="D26" s="190"/>
      <c r="E26" s="364">
        <f>SUM(E15:E25)</f>
        <v>1584.39</v>
      </c>
      <c r="F26" s="190"/>
      <c r="G26" s="190"/>
      <c r="H26" s="364">
        <f>SUM(H15:H25)</f>
        <v>156.7</v>
      </c>
      <c r="I26" s="190"/>
      <c r="J26" s="190"/>
      <c r="K26" s="364">
        <f>SUM(E26:J26)</f>
        <v>1741.0900000000001</v>
      </c>
      <c r="L26" s="190"/>
      <c r="M26" s="190"/>
      <c r="N26" s="364">
        <f>SUM(N15:N25)</f>
        <v>794.79</v>
      </c>
      <c r="O26" s="364"/>
      <c r="P26" s="364"/>
      <c r="Q26" s="364">
        <f>SUM(Q15:Q25)</f>
        <v>84.55000000000001</v>
      </c>
      <c r="R26" s="364"/>
      <c r="S26" s="364"/>
      <c r="T26" s="364">
        <f>SUM(N26:S26)</f>
        <v>879.3399999999999</v>
      </c>
      <c r="U26" s="190"/>
      <c r="V26" s="363"/>
      <c r="W26" s="364">
        <f>SUM(W15:W25)</f>
        <v>2620.43</v>
      </c>
      <c r="Z26" s="646"/>
      <c r="AA26" s="646"/>
      <c r="AB26" s="646"/>
      <c r="AC26" s="646"/>
      <c r="AD26" s="646"/>
      <c r="AE26" s="646"/>
      <c r="AF26" s="646"/>
      <c r="AG26" s="646"/>
      <c r="AH26" s="646"/>
      <c r="AI26" s="646"/>
      <c r="AJ26" s="646"/>
      <c r="AK26" s="646"/>
      <c r="AL26" s="646"/>
      <c r="AM26" s="646"/>
      <c r="AN26" s="646"/>
      <c r="AO26" s="646"/>
      <c r="AP26" s="646"/>
    </row>
    <row r="27" spans="1:42" ht="12">
      <c r="A27" s="195"/>
      <c r="B27" s="195"/>
      <c r="Z27" s="646"/>
      <c r="AA27" s="650"/>
      <c r="AB27" s="646"/>
      <c r="AC27" s="650"/>
      <c r="AD27" s="646"/>
      <c r="AE27" s="646"/>
      <c r="AF27" s="646"/>
      <c r="AG27" s="646"/>
      <c r="AH27" s="646"/>
      <c r="AI27" s="646"/>
      <c r="AJ27" s="650"/>
      <c r="AK27" s="646"/>
      <c r="AL27" s="646"/>
      <c r="AM27" s="646"/>
      <c r="AN27" s="646"/>
      <c r="AO27" s="646"/>
      <c r="AP27" s="646"/>
    </row>
    <row r="28" spans="25:42" ht="12">
      <c r="Y28" s="367"/>
      <c r="Z28" s="652"/>
      <c r="AA28" s="652"/>
      <c r="AB28" s="651"/>
      <c r="AC28" s="650"/>
      <c r="AD28" s="646"/>
      <c r="AE28" s="646"/>
      <c r="AF28" s="646"/>
      <c r="AG28" s="653"/>
      <c r="AH28" s="653"/>
      <c r="AI28" s="650"/>
      <c r="AJ28" s="652"/>
      <c r="AK28" s="646"/>
      <c r="AL28" s="646"/>
      <c r="AM28" s="646"/>
      <c r="AN28" s="646"/>
      <c r="AO28" s="646"/>
      <c r="AP28" s="646"/>
    </row>
    <row r="29" spans="2:42" ht="12">
      <c r="B29" s="178" t="s">
        <v>10</v>
      </c>
      <c r="Z29" s="646"/>
      <c r="AA29" s="650"/>
      <c r="AB29" s="646"/>
      <c r="AC29" s="646"/>
      <c r="AD29" s="646"/>
      <c r="AE29" s="646"/>
      <c r="AF29" s="646"/>
      <c r="AG29" s="646"/>
      <c r="AH29" s="646"/>
      <c r="AI29" s="646"/>
      <c r="AJ29" s="650"/>
      <c r="AK29" s="646"/>
      <c r="AL29" s="646"/>
      <c r="AM29" s="646"/>
      <c r="AN29" s="646"/>
      <c r="AO29" s="646"/>
      <c r="AP29" s="646"/>
    </row>
    <row r="30" spans="25:42" ht="15">
      <c r="Y30" s="196"/>
      <c r="Z30" s="654"/>
      <c r="AA30" s="655"/>
      <c r="AB30" s="654"/>
      <c r="AC30" s="646"/>
      <c r="AD30" s="646"/>
      <c r="AE30" s="646"/>
      <c r="AF30" s="646"/>
      <c r="AG30" s="654"/>
      <c r="AH30" s="654"/>
      <c r="AI30" s="654"/>
      <c r="AJ30" s="650"/>
      <c r="AK30" s="646"/>
      <c r="AL30" s="646"/>
      <c r="AM30" s="646"/>
      <c r="AN30" s="646"/>
      <c r="AO30" s="646"/>
      <c r="AP30" s="646"/>
    </row>
    <row r="31" spans="1:42" ht="12">
      <c r="A31" s="367"/>
      <c r="B31" s="367"/>
      <c r="C31" s="367"/>
      <c r="R31" s="367"/>
      <c r="S31" s="367"/>
      <c r="T31" s="367"/>
      <c r="U31" s="367"/>
      <c r="Z31" s="646"/>
      <c r="AA31" s="646"/>
      <c r="AB31" s="646"/>
      <c r="AC31" s="646"/>
      <c r="AD31" s="646"/>
      <c r="AE31" s="646"/>
      <c r="AF31" s="646"/>
      <c r="AG31" s="646"/>
      <c r="AH31" s="646"/>
      <c r="AI31" s="646"/>
      <c r="AJ31" s="646"/>
      <c r="AK31" s="646"/>
      <c r="AL31" s="646"/>
      <c r="AM31" s="646"/>
      <c r="AN31" s="646"/>
      <c r="AO31" s="646"/>
      <c r="AP31" s="646"/>
    </row>
    <row r="32" spans="26:42" ht="12">
      <c r="Z32" s="646"/>
      <c r="AA32" s="646"/>
      <c r="AB32" s="646"/>
      <c r="AC32" s="646"/>
      <c r="AD32" s="646"/>
      <c r="AE32" s="650"/>
      <c r="AF32" s="646"/>
      <c r="AG32" s="650"/>
      <c r="AH32" s="646"/>
      <c r="AI32" s="646"/>
      <c r="AJ32" s="646"/>
      <c r="AK32" s="646"/>
      <c r="AL32" s="646"/>
      <c r="AM32" s="646"/>
      <c r="AN32" s="646"/>
      <c r="AO32" s="646"/>
      <c r="AP32" s="646"/>
    </row>
    <row r="33" spans="1:42" ht="15">
      <c r="A33" s="196" t="s">
        <v>11</v>
      </c>
      <c r="B33" s="196"/>
      <c r="C33" s="196"/>
      <c r="R33" s="365"/>
      <c r="S33" s="365"/>
      <c r="T33" s="365"/>
      <c r="U33" s="365"/>
      <c r="Z33" s="650"/>
      <c r="AA33" s="646"/>
      <c r="AB33" s="646"/>
      <c r="AC33" s="646"/>
      <c r="AD33" s="646"/>
      <c r="AE33" s="650"/>
      <c r="AF33" s="646"/>
      <c r="AG33" s="650"/>
      <c r="AH33" s="646"/>
      <c r="AI33" s="646"/>
      <c r="AJ33" s="646"/>
      <c r="AK33" s="646"/>
      <c r="AL33" s="646"/>
      <c r="AM33" s="646"/>
      <c r="AN33" s="646"/>
      <c r="AO33" s="646"/>
      <c r="AP33" s="646"/>
    </row>
    <row r="34" spans="1:42" ht="15">
      <c r="A34" s="365"/>
      <c r="B34" s="365"/>
      <c r="C34" s="365"/>
      <c r="D34" s="365"/>
      <c r="E34" s="365"/>
      <c r="O34" s="365"/>
      <c r="P34" s="365"/>
      <c r="Q34" s="365"/>
      <c r="R34" s="365"/>
      <c r="S34" s="365"/>
      <c r="T34" s="365"/>
      <c r="U34" s="365"/>
      <c r="Z34" s="650"/>
      <c r="AA34" s="646"/>
      <c r="AB34" s="646"/>
      <c r="AC34" s="646"/>
      <c r="AD34" s="646"/>
      <c r="AE34" s="650"/>
      <c r="AF34" s="646"/>
      <c r="AG34" s="646"/>
      <c r="AH34" s="646"/>
      <c r="AI34" s="646"/>
      <c r="AJ34" s="646"/>
      <c r="AK34" s="646"/>
      <c r="AL34" s="646"/>
      <c r="AM34" s="646"/>
      <c r="AN34" s="646"/>
      <c r="AO34" s="646"/>
      <c r="AP34" s="646"/>
    </row>
    <row r="35" spans="1:42" ht="15">
      <c r="A35" s="365"/>
      <c r="B35" s="365"/>
      <c r="C35" s="365"/>
      <c r="D35" s="365"/>
      <c r="E35" s="365"/>
      <c r="F35" s="365"/>
      <c r="G35" s="365"/>
      <c r="H35" s="365"/>
      <c r="I35" s="365"/>
      <c r="J35" s="365"/>
      <c r="K35" s="365"/>
      <c r="L35" s="365"/>
      <c r="M35" s="365"/>
      <c r="N35" s="365"/>
      <c r="O35" s="365"/>
      <c r="P35" s="757" t="s">
        <v>758</v>
      </c>
      <c r="Q35" s="757"/>
      <c r="R35" s="757"/>
      <c r="S35" s="757"/>
      <c r="T35" s="757"/>
      <c r="U35" s="757"/>
      <c r="Z35" s="646"/>
      <c r="AA35" s="646"/>
      <c r="AB35" s="646"/>
      <c r="AC35" s="646"/>
      <c r="AD35" s="646"/>
      <c r="AE35" s="650"/>
      <c r="AF35" s="646"/>
      <c r="AG35" s="646"/>
      <c r="AH35" s="646"/>
      <c r="AI35" s="646"/>
      <c r="AJ35" s="646"/>
      <c r="AK35" s="646"/>
      <c r="AL35" s="646"/>
      <c r="AM35" s="646"/>
      <c r="AN35" s="646"/>
      <c r="AO35" s="646"/>
      <c r="AP35" s="646"/>
    </row>
    <row r="36" spans="16:33" ht="15">
      <c r="P36" s="757" t="s">
        <v>759</v>
      </c>
      <c r="Q36" s="757"/>
      <c r="R36" s="757"/>
      <c r="S36" s="757"/>
      <c r="T36" s="757"/>
      <c r="U36" s="757"/>
      <c r="V36" s="366"/>
      <c r="W36" s="366"/>
      <c r="Y36" s="365"/>
      <c r="Z36" s="365"/>
      <c r="AE36" s="634"/>
      <c r="AF36" s="365"/>
      <c r="AG36" s="365"/>
    </row>
  </sheetData>
  <sheetProtection/>
  <mergeCells count="21">
    <mergeCell ref="O1:U1"/>
    <mergeCell ref="B4:U4"/>
    <mergeCell ref="B6:U6"/>
    <mergeCell ref="A8:B8"/>
    <mergeCell ref="C11:E11"/>
    <mergeCell ref="F11:H11"/>
    <mergeCell ref="A26:B26"/>
    <mergeCell ref="A20:B20"/>
    <mergeCell ref="A14:B14"/>
    <mergeCell ref="O11:Q11"/>
    <mergeCell ref="P35:U35"/>
    <mergeCell ref="P36:U36"/>
    <mergeCell ref="R11:T11"/>
    <mergeCell ref="V9:W9"/>
    <mergeCell ref="A10:A11"/>
    <mergeCell ref="B10:B11"/>
    <mergeCell ref="C10:K10"/>
    <mergeCell ref="L10:T10"/>
    <mergeCell ref="U10:W11"/>
    <mergeCell ref="I11:K11"/>
    <mergeCell ref="L11:N11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65" r:id="rId1"/>
  <colBreaks count="1" manualBreakCount="1">
    <brk id="2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8"/>
  <sheetViews>
    <sheetView view="pageBreakPreview" zoomScaleSheetLayoutView="100" zoomScalePageLayoutView="0" workbookViewId="0" topLeftCell="A7">
      <selection activeCell="C38" sqref="C38"/>
    </sheetView>
  </sheetViews>
  <sheetFormatPr defaultColWidth="9.140625" defaultRowHeight="12.75"/>
  <cols>
    <col min="1" max="1" width="5.57421875" style="0" customWidth="1"/>
    <col min="2" max="2" width="15.140625" style="0" customWidth="1"/>
    <col min="3" max="3" width="10.00390625" style="0" customWidth="1"/>
    <col min="4" max="4" width="13.28125" style="0" customWidth="1"/>
    <col min="5" max="5" width="14.421875" style="0" customWidth="1"/>
    <col min="6" max="6" width="12.00390625" style="0" customWidth="1"/>
    <col min="7" max="7" width="10.28125" style="0" customWidth="1"/>
    <col min="8" max="8" width="13.140625" style="0" customWidth="1"/>
    <col min="9" max="9" width="14.421875" style="0" customWidth="1"/>
    <col min="10" max="11" width="11.7109375" style="0" customWidth="1"/>
    <col min="12" max="12" width="12.140625" style="0" customWidth="1"/>
  </cols>
  <sheetData>
    <row r="1" spans="1:12" ht="15">
      <c r="A1" s="796" t="s">
        <v>0</v>
      </c>
      <c r="B1" s="796"/>
      <c r="C1" s="796"/>
      <c r="D1" s="796"/>
      <c r="E1" s="796"/>
      <c r="F1" s="796"/>
      <c r="G1" s="796"/>
      <c r="H1" s="796"/>
      <c r="I1" s="796"/>
      <c r="J1" s="796"/>
      <c r="K1" s="796"/>
      <c r="L1" s="544" t="s">
        <v>856</v>
      </c>
    </row>
    <row r="2" spans="1:12" ht="20.25">
      <c r="A2" s="797" t="s">
        <v>790</v>
      </c>
      <c r="B2" s="797"/>
      <c r="C2" s="797"/>
      <c r="D2" s="797"/>
      <c r="E2" s="797"/>
      <c r="F2" s="797"/>
      <c r="G2" s="797"/>
      <c r="H2" s="797"/>
      <c r="I2" s="797"/>
      <c r="J2" s="797"/>
      <c r="K2" s="797"/>
      <c r="L2" s="797"/>
    </row>
    <row r="3" spans="1:12" ht="13.5">
      <c r="A3" s="545"/>
      <c r="B3" s="545"/>
      <c r="C3" s="88"/>
      <c r="D3" s="88"/>
      <c r="E3" s="88"/>
      <c r="F3" s="88"/>
      <c r="G3" s="88"/>
      <c r="H3" s="88"/>
      <c r="I3" s="88"/>
      <c r="J3" s="88"/>
      <c r="K3" s="88"/>
      <c r="L3" s="88"/>
    </row>
    <row r="4" spans="1:12" ht="15">
      <c r="A4" s="798" t="s">
        <v>857</v>
      </c>
      <c r="B4" s="798"/>
      <c r="C4" s="798"/>
      <c r="D4" s="798"/>
      <c r="E4" s="798"/>
      <c r="F4" s="798"/>
      <c r="G4" s="798"/>
      <c r="H4" s="798"/>
      <c r="I4" s="798"/>
      <c r="J4" s="798"/>
      <c r="K4" s="798"/>
      <c r="L4" s="798"/>
    </row>
    <row r="5" spans="1:12" ht="13.5">
      <c r="A5" s="546" t="s">
        <v>858</v>
      </c>
      <c r="B5" s="546"/>
      <c r="C5" s="88"/>
      <c r="D5" s="88"/>
      <c r="E5" s="88"/>
      <c r="F5" s="88"/>
      <c r="G5" s="88"/>
      <c r="H5" s="88"/>
      <c r="I5" s="88"/>
      <c r="J5" s="88"/>
      <c r="K5" s="88"/>
      <c r="L5" s="88"/>
    </row>
    <row r="6" spans="1:12" ht="13.5">
      <c r="A6" s="546"/>
      <c r="B6" s="546"/>
      <c r="C6" s="88"/>
      <c r="D6" s="88"/>
      <c r="E6" s="88"/>
      <c r="F6" s="88"/>
      <c r="G6" s="88"/>
      <c r="H6" s="88"/>
      <c r="I6" s="88"/>
      <c r="J6" s="88"/>
      <c r="K6" s="88"/>
      <c r="L6" s="88"/>
    </row>
    <row r="7" spans="1:12" ht="13.5">
      <c r="A7" s="799" t="s">
        <v>859</v>
      </c>
      <c r="B7" s="799"/>
      <c r="C7" s="799"/>
      <c r="D7" s="96">
        <v>235060000</v>
      </c>
      <c r="E7" s="88"/>
      <c r="F7" s="88"/>
      <c r="G7" s="88"/>
      <c r="H7" s="88"/>
      <c r="I7" s="88"/>
      <c r="J7" s="88"/>
      <c r="K7" s="800" t="s">
        <v>860</v>
      </c>
      <c r="L7" s="800"/>
    </row>
    <row r="8" spans="1:12" ht="13.5">
      <c r="A8" s="799" t="s">
        <v>861</v>
      </c>
      <c r="B8" s="799"/>
      <c r="C8" s="799"/>
      <c r="D8" s="96">
        <v>231970500</v>
      </c>
      <c r="E8" s="88"/>
      <c r="F8" s="88"/>
      <c r="G8" s="88"/>
      <c r="H8" s="88"/>
      <c r="I8" s="88"/>
      <c r="J8" s="88"/>
      <c r="K8" s="507"/>
      <c r="L8" s="507"/>
    </row>
    <row r="9" spans="1:12" ht="13.5">
      <c r="A9" s="546"/>
      <c r="B9" s="546"/>
      <c r="C9" s="88"/>
      <c r="D9" s="88"/>
      <c r="E9" s="88"/>
      <c r="F9" s="88"/>
      <c r="G9" s="88"/>
      <c r="H9" s="88"/>
      <c r="I9" s="88"/>
      <c r="J9" s="801" t="s">
        <v>862</v>
      </c>
      <c r="K9" s="801"/>
      <c r="L9" s="801"/>
    </row>
    <row r="10" spans="1:12" ht="41.25" customHeight="1">
      <c r="A10" s="802" t="s">
        <v>2</v>
      </c>
      <c r="B10" s="803" t="s">
        <v>71</v>
      </c>
      <c r="C10" s="795" t="s">
        <v>863</v>
      </c>
      <c r="D10" s="795"/>
      <c r="E10" s="795"/>
      <c r="F10" s="795"/>
      <c r="G10" s="795" t="s">
        <v>864</v>
      </c>
      <c r="H10" s="795"/>
      <c r="I10" s="795"/>
      <c r="J10" s="795"/>
      <c r="K10" s="795" t="s">
        <v>865</v>
      </c>
      <c r="L10" s="795" t="s">
        <v>866</v>
      </c>
    </row>
    <row r="11" spans="1:12" ht="64.5">
      <c r="A11" s="802"/>
      <c r="B11" s="803"/>
      <c r="C11" s="547" t="s">
        <v>867</v>
      </c>
      <c r="D11" s="548" t="s">
        <v>868</v>
      </c>
      <c r="E11" s="548" t="s">
        <v>884</v>
      </c>
      <c r="F11" s="547" t="s">
        <v>870</v>
      </c>
      <c r="G11" s="547" t="s">
        <v>867</v>
      </c>
      <c r="H11" s="548" t="s">
        <v>885</v>
      </c>
      <c r="I11" s="548" t="s">
        <v>869</v>
      </c>
      <c r="J11" s="547" t="s">
        <v>870</v>
      </c>
      <c r="K11" s="795"/>
      <c r="L11" s="795"/>
    </row>
    <row r="12" spans="1:12" ht="13.5">
      <c r="A12" s="549">
        <v>1</v>
      </c>
      <c r="B12" s="550">
        <v>2</v>
      </c>
      <c r="C12" s="551">
        <v>3</v>
      </c>
      <c r="D12" s="550">
        <v>4</v>
      </c>
      <c r="E12" s="550">
        <v>5</v>
      </c>
      <c r="F12" s="551">
        <v>6</v>
      </c>
      <c r="G12" s="550">
        <v>7</v>
      </c>
      <c r="H12" s="550">
        <v>8</v>
      </c>
      <c r="I12" s="551">
        <v>9</v>
      </c>
      <c r="J12" s="550">
        <v>10</v>
      </c>
      <c r="K12" s="550">
        <v>11</v>
      </c>
      <c r="L12" s="551">
        <v>12</v>
      </c>
    </row>
    <row r="13" spans="1:12" ht="12">
      <c r="A13" s="95">
        <v>1</v>
      </c>
      <c r="B13" s="552" t="s">
        <v>871</v>
      </c>
      <c r="C13" s="552">
        <v>4160700</v>
      </c>
      <c r="D13" s="552">
        <v>3195000</v>
      </c>
      <c r="E13" s="552">
        <v>965700</v>
      </c>
      <c r="F13" s="552">
        <f>SUM(D13:E13)</f>
        <v>4160700</v>
      </c>
      <c r="G13" s="614">
        <v>19069087</v>
      </c>
      <c r="H13" s="614">
        <v>19069087</v>
      </c>
      <c r="I13" s="614">
        <v>0</v>
      </c>
      <c r="J13" s="614">
        <f>SUM(H13:I13)</f>
        <v>19069087</v>
      </c>
      <c r="K13" s="614">
        <f>F13+J13</f>
        <v>23229787</v>
      </c>
      <c r="L13" s="552"/>
    </row>
    <row r="14" spans="1:12" ht="12">
      <c r="A14" s="95">
        <v>2</v>
      </c>
      <c r="B14" s="96" t="s">
        <v>872</v>
      </c>
      <c r="C14" s="552">
        <v>4160700</v>
      </c>
      <c r="D14" s="552">
        <v>3195000</v>
      </c>
      <c r="E14" s="552">
        <v>965700</v>
      </c>
      <c r="F14" s="552">
        <f aca="true" t="shared" si="0" ref="F14:F24">SUM(D14:E14)</f>
        <v>4160700</v>
      </c>
      <c r="G14" s="614">
        <v>19933392</v>
      </c>
      <c r="H14" s="614">
        <v>19933392</v>
      </c>
      <c r="I14" s="614">
        <v>0</v>
      </c>
      <c r="J14" s="614">
        <f aca="true" t="shared" si="1" ref="J14:J20">SUM(H14:I14)</f>
        <v>19933392</v>
      </c>
      <c r="K14" s="614">
        <f aca="true" t="shared" si="2" ref="K14:K20">F14+J14</f>
        <v>24094092</v>
      </c>
      <c r="L14" s="96"/>
    </row>
    <row r="15" spans="1:12" ht="12">
      <c r="A15" s="95">
        <v>3</v>
      </c>
      <c r="B15" s="96" t="s">
        <v>873</v>
      </c>
      <c r="C15" s="552">
        <v>4160700</v>
      </c>
      <c r="D15" s="552">
        <v>3195000</v>
      </c>
      <c r="E15" s="552">
        <v>965700</v>
      </c>
      <c r="F15" s="552">
        <f t="shared" si="0"/>
        <v>4160700</v>
      </c>
      <c r="G15" s="614">
        <v>10548415</v>
      </c>
      <c r="H15" s="614">
        <v>10548415</v>
      </c>
      <c r="I15" s="614">
        <v>0</v>
      </c>
      <c r="J15" s="614">
        <f t="shared" si="1"/>
        <v>10548415</v>
      </c>
      <c r="K15" s="614">
        <f t="shared" si="2"/>
        <v>14709115</v>
      </c>
      <c r="L15" s="96"/>
    </row>
    <row r="16" spans="1:12" ht="12">
      <c r="A16" s="95">
        <v>4</v>
      </c>
      <c r="B16" s="96" t="s">
        <v>874</v>
      </c>
      <c r="C16" s="552">
        <v>4160700</v>
      </c>
      <c r="D16" s="552">
        <v>3195000</v>
      </c>
      <c r="E16" s="552">
        <v>965700</v>
      </c>
      <c r="F16" s="552">
        <f t="shared" si="0"/>
        <v>4160700</v>
      </c>
      <c r="G16" s="614">
        <v>14848380</v>
      </c>
      <c r="H16" s="614">
        <v>14848380</v>
      </c>
      <c r="I16" s="614">
        <v>0</v>
      </c>
      <c r="J16" s="614">
        <f t="shared" si="1"/>
        <v>14848380</v>
      </c>
      <c r="K16" s="614">
        <f t="shared" si="2"/>
        <v>19009080</v>
      </c>
      <c r="L16" s="96"/>
    </row>
    <row r="17" spans="1:12" ht="12">
      <c r="A17" s="95">
        <v>5</v>
      </c>
      <c r="B17" s="96" t="s">
        <v>875</v>
      </c>
      <c r="C17" s="552">
        <v>4160700</v>
      </c>
      <c r="D17" s="552">
        <v>3195000</v>
      </c>
      <c r="E17" s="552">
        <v>965700</v>
      </c>
      <c r="F17" s="552">
        <f t="shared" si="0"/>
        <v>4160700</v>
      </c>
      <c r="G17" s="614">
        <v>18057419</v>
      </c>
      <c r="H17" s="614">
        <v>18057419</v>
      </c>
      <c r="I17" s="614">
        <v>0</v>
      </c>
      <c r="J17" s="614">
        <f t="shared" si="1"/>
        <v>18057419</v>
      </c>
      <c r="K17" s="614">
        <f t="shared" si="2"/>
        <v>22218119</v>
      </c>
      <c r="L17" s="96"/>
    </row>
    <row r="18" spans="1:12" ht="12">
      <c r="A18" s="95">
        <v>6</v>
      </c>
      <c r="B18" s="96" t="s">
        <v>876</v>
      </c>
      <c r="C18" s="552">
        <v>4160700</v>
      </c>
      <c r="D18" s="552">
        <v>3195000</v>
      </c>
      <c r="E18" s="552">
        <v>965700</v>
      </c>
      <c r="F18" s="552">
        <f t="shared" si="0"/>
        <v>4160700</v>
      </c>
      <c r="G18" s="614">
        <v>18027219</v>
      </c>
      <c r="H18" s="614">
        <v>18027219</v>
      </c>
      <c r="I18" s="614">
        <v>0</v>
      </c>
      <c r="J18" s="614">
        <f t="shared" si="1"/>
        <v>18027219</v>
      </c>
      <c r="K18" s="614">
        <f t="shared" si="2"/>
        <v>22187919</v>
      </c>
      <c r="L18" s="96"/>
    </row>
    <row r="19" spans="1:12" ht="12">
      <c r="A19" s="95">
        <v>7</v>
      </c>
      <c r="B19" s="96" t="s">
        <v>877</v>
      </c>
      <c r="C19" s="552">
        <v>4160700</v>
      </c>
      <c r="D19" s="552">
        <v>3195000</v>
      </c>
      <c r="E19" s="552">
        <v>965700</v>
      </c>
      <c r="F19" s="552">
        <f t="shared" si="0"/>
        <v>4160700</v>
      </c>
      <c r="G19" s="614">
        <v>18032392</v>
      </c>
      <c r="H19" s="614">
        <v>18032392</v>
      </c>
      <c r="I19" s="614">
        <v>0</v>
      </c>
      <c r="J19" s="614">
        <f t="shared" si="1"/>
        <v>18032392</v>
      </c>
      <c r="K19" s="614">
        <f t="shared" si="2"/>
        <v>22193092</v>
      </c>
      <c r="L19" s="96"/>
    </row>
    <row r="20" spans="1:12" ht="12">
      <c r="A20" s="95">
        <v>8</v>
      </c>
      <c r="B20" s="96" t="s">
        <v>878</v>
      </c>
      <c r="C20" s="552">
        <v>4160700</v>
      </c>
      <c r="D20" s="552">
        <v>3195000</v>
      </c>
      <c r="E20" s="552">
        <v>965700</v>
      </c>
      <c r="F20" s="552">
        <f>SUM(D20:E20)</f>
        <v>4160700</v>
      </c>
      <c r="G20" s="614">
        <v>16415047</v>
      </c>
      <c r="H20" s="614">
        <v>16415047</v>
      </c>
      <c r="I20" s="614">
        <v>0</v>
      </c>
      <c r="J20" s="614">
        <f t="shared" si="1"/>
        <v>16415047</v>
      </c>
      <c r="K20" s="614">
        <f t="shared" si="2"/>
        <v>20575747</v>
      </c>
      <c r="L20" s="96"/>
    </row>
    <row r="21" spans="1:12" ht="12">
      <c r="A21" s="95">
        <v>9</v>
      </c>
      <c r="B21" s="96" t="s">
        <v>879</v>
      </c>
      <c r="C21" s="552">
        <v>0</v>
      </c>
      <c r="D21" s="552">
        <v>0</v>
      </c>
      <c r="E21" s="552">
        <v>0</v>
      </c>
      <c r="F21" s="552">
        <f t="shared" si="0"/>
        <v>0</v>
      </c>
      <c r="G21" s="615">
        <v>5958359</v>
      </c>
      <c r="H21" s="615">
        <v>5958359</v>
      </c>
      <c r="I21" s="614">
        <v>0</v>
      </c>
      <c r="J21" s="615">
        <v>5958359</v>
      </c>
      <c r="K21" s="614">
        <f>F21+J21</f>
        <v>5958359</v>
      </c>
      <c r="L21" s="96"/>
    </row>
    <row r="22" spans="1:12" ht="12">
      <c r="A22" s="95">
        <v>10</v>
      </c>
      <c r="B22" s="96" t="s">
        <v>886</v>
      </c>
      <c r="C22" s="552">
        <v>0</v>
      </c>
      <c r="D22" s="552">
        <v>0</v>
      </c>
      <c r="E22" s="552">
        <v>0</v>
      </c>
      <c r="F22" s="552">
        <f t="shared" si="0"/>
        <v>0</v>
      </c>
      <c r="G22" s="615">
        <v>10021170</v>
      </c>
      <c r="H22" s="615">
        <v>10021170</v>
      </c>
      <c r="I22" s="614">
        <v>0</v>
      </c>
      <c r="J22" s="615">
        <v>10021170</v>
      </c>
      <c r="K22" s="614">
        <f>F22+J22</f>
        <v>10021170</v>
      </c>
      <c r="L22" s="96"/>
    </row>
    <row r="23" spans="1:12" ht="12">
      <c r="A23" s="95">
        <v>11</v>
      </c>
      <c r="B23" s="96" t="s">
        <v>887</v>
      </c>
      <c r="C23" s="552">
        <v>4160700</v>
      </c>
      <c r="D23" s="552">
        <v>3195000</v>
      </c>
      <c r="E23" s="552">
        <v>965700</v>
      </c>
      <c r="F23" s="552">
        <f t="shared" si="0"/>
        <v>4160700</v>
      </c>
      <c r="G23" s="615">
        <v>15583725</v>
      </c>
      <c r="H23" s="615">
        <v>15583725</v>
      </c>
      <c r="I23" s="614">
        <v>0</v>
      </c>
      <c r="J23" s="615">
        <v>15583725</v>
      </c>
      <c r="K23" s="614">
        <f>F23+J23</f>
        <v>19744425</v>
      </c>
      <c r="L23" s="96"/>
    </row>
    <row r="24" spans="1:12" ht="12">
      <c r="A24" s="95">
        <v>12</v>
      </c>
      <c r="B24" s="96" t="s">
        <v>888</v>
      </c>
      <c r="C24" s="552">
        <v>4160700</v>
      </c>
      <c r="D24" s="552">
        <v>3195000</v>
      </c>
      <c r="E24" s="552">
        <v>965700</v>
      </c>
      <c r="F24" s="552">
        <f t="shared" si="0"/>
        <v>4160700</v>
      </c>
      <c r="G24" s="615">
        <v>17216169</v>
      </c>
      <c r="H24" s="615">
        <v>17216169</v>
      </c>
      <c r="I24" s="614">
        <v>0</v>
      </c>
      <c r="J24" s="615">
        <v>17216169</v>
      </c>
      <c r="K24" s="614">
        <f>F24+J24</f>
        <v>21376869</v>
      </c>
      <c r="L24" s="96"/>
    </row>
    <row r="25" spans="1:12" ht="12.75">
      <c r="A25" s="92" t="s">
        <v>15</v>
      </c>
      <c r="B25" s="96"/>
      <c r="C25" s="623">
        <f aca="true" t="shared" si="3" ref="C25:K25">SUM(C13:C24)</f>
        <v>41607000</v>
      </c>
      <c r="D25" s="623">
        <f t="shared" si="3"/>
        <v>31950000</v>
      </c>
      <c r="E25" s="623">
        <f t="shared" si="3"/>
        <v>9657000</v>
      </c>
      <c r="F25" s="623">
        <f t="shared" si="3"/>
        <v>41607000</v>
      </c>
      <c r="G25" s="624">
        <f t="shared" si="3"/>
        <v>183710774</v>
      </c>
      <c r="H25" s="624">
        <f t="shared" si="3"/>
        <v>183710774</v>
      </c>
      <c r="I25" s="624">
        <f t="shared" si="3"/>
        <v>0</v>
      </c>
      <c r="J25" s="624">
        <f t="shared" si="3"/>
        <v>183710774</v>
      </c>
      <c r="K25" s="426">
        <f t="shared" si="3"/>
        <v>225317774</v>
      </c>
      <c r="L25" s="96"/>
    </row>
    <row r="26" spans="1:12" ht="12">
      <c r="A26" s="88"/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</row>
    <row r="27" spans="1:12" ht="14.25">
      <c r="A27" s="553" t="s">
        <v>880</v>
      </c>
      <c r="B27" s="536"/>
      <c r="C27" s="536"/>
      <c r="D27" s="536"/>
      <c r="E27" s="536"/>
      <c r="F27" s="536"/>
      <c r="G27" s="536"/>
      <c r="H27" s="536"/>
      <c r="I27" s="536"/>
      <c r="J27" s="536"/>
      <c r="K27" s="88"/>
      <c r="L27" s="88"/>
    </row>
    <row r="28" spans="1:12" ht="12.75">
      <c r="A28" s="804" t="s">
        <v>881</v>
      </c>
      <c r="B28" s="804"/>
      <c r="C28" s="804"/>
      <c r="D28" s="804"/>
      <c r="E28" s="804"/>
      <c r="F28" s="804"/>
      <c r="G28" s="804"/>
      <c r="H28" s="804"/>
      <c r="I28" s="804"/>
      <c r="J28" s="804"/>
      <c r="K28" s="88"/>
      <c r="L28" s="88"/>
    </row>
    <row r="29" spans="1:12" ht="12.75">
      <c r="A29" s="804" t="s">
        <v>882</v>
      </c>
      <c r="B29" s="804"/>
      <c r="C29" s="804"/>
      <c r="D29" s="804"/>
      <c r="E29" s="554"/>
      <c r="F29" s="554"/>
      <c r="G29" s="554"/>
      <c r="H29" s="554"/>
      <c r="I29" s="554"/>
      <c r="J29" s="554"/>
      <c r="K29" s="88"/>
      <c r="L29" s="88"/>
    </row>
    <row r="30" spans="1:12" ht="12.75">
      <c r="A30" s="804" t="s">
        <v>883</v>
      </c>
      <c r="B30" s="804"/>
      <c r="C30" s="804"/>
      <c r="D30" s="804"/>
      <c r="E30" s="804"/>
      <c r="F30" s="804"/>
      <c r="G30" s="804"/>
      <c r="H30" s="804"/>
      <c r="I30" s="556"/>
      <c r="J30" s="556"/>
      <c r="K30" s="88"/>
      <c r="L30" s="88"/>
    </row>
    <row r="31" spans="1:12" ht="12.75">
      <c r="A31" s="558"/>
      <c r="B31" s="559"/>
      <c r="C31" s="559"/>
      <c r="D31" s="559"/>
      <c r="E31" s="559"/>
      <c r="F31" s="559"/>
      <c r="G31" s="559"/>
      <c r="H31" s="559"/>
      <c r="I31" s="556"/>
      <c r="J31" s="556"/>
      <c r="K31" s="88"/>
      <c r="L31" s="88"/>
    </row>
    <row r="32" spans="1:12" ht="12.75">
      <c r="A32" s="555"/>
      <c r="B32" s="556"/>
      <c r="C32" s="556"/>
      <c r="D32" s="556"/>
      <c r="E32" s="556"/>
      <c r="F32" s="556"/>
      <c r="G32" s="556"/>
      <c r="H32" s="556"/>
      <c r="I32" s="555"/>
      <c r="J32" s="555"/>
      <c r="K32" s="88"/>
      <c r="L32" s="88"/>
    </row>
    <row r="33" spans="1:12" ht="12.75">
      <c r="A33" s="555"/>
      <c r="B33" s="556"/>
      <c r="C33" s="556"/>
      <c r="D33" s="556"/>
      <c r="E33" s="556"/>
      <c r="F33" s="556"/>
      <c r="G33" s="556"/>
      <c r="H33" s="556"/>
      <c r="K33" s="88"/>
      <c r="L33" s="88"/>
    </row>
    <row r="34" spans="1:12" ht="12.75">
      <c r="A34" s="555"/>
      <c r="B34" s="556"/>
      <c r="C34" s="556"/>
      <c r="D34" s="556"/>
      <c r="E34" s="556"/>
      <c r="F34" s="556"/>
      <c r="G34" s="556"/>
      <c r="H34" s="556"/>
      <c r="K34" s="88"/>
      <c r="L34" s="88"/>
    </row>
    <row r="35" spans="1:12" ht="12.75">
      <c r="A35" s="557"/>
      <c r="B35" s="557"/>
      <c r="C35" s="557"/>
      <c r="D35" s="557"/>
      <c r="E35" s="557"/>
      <c r="F35" s="88"/>
      <c r="G35" s="88"/>
      <c r="H35" s="88"/>
      <c r="I35" s="613"/>
      <c r="J35" s="613"/>
      <c r="K35" s="613"/>
      <c r="L35" s="88"/>
    </row>
    <row r="36" spans="1:12" ht="12.75">
      <c r="A36" s="557"/>
      <c r="B36" s="557"/>
      <c r="C36" s="557"/>
      <c r="D36" s="557"/>
      <c r="E36" s="557"/>
      <c r="F36" s="88"/>
      <c r="G36" s="88"/>
      <c r="H36" s="88"/>
      <c r="I36" s="613"/>
      <c r="J36" s="613"/>
      <c r="K36" s="613"/>
      <c r="L36" s="88"/>
    </row>
    <row r="37" spans="1:12" ht="12.75">
      <c r="A37" s="557" t="s">
        <v>11</v>
      </c>
      <c r="B37" s="88"/>
      <c r="C37" s="557"/>
      <c r="D37" s="557"/>
      <c r="E37" s="557"/>
      <c r="F37" s="88"/>
      <c r="G37" s="88"/>
      <c r="H37" s="88"/>
      <c r="I37" s="744" t="s">
        <v>758</v>
      </c>
      <c r="J37" s="744"/>
      <c r="K37" s="744"/>
      <c r="L37" s="744"/>
    </row>
    <row r="38" spans="1:12" ht="12.75">
      <c r="A38" s="557"/>
      <c r="B38" s="557"/>
      <c r="C38" s="557"/>
      <c r="D38" s="557"/>
      <c r="E38" s="557"/>
      <c r="F38" s="557"/>
      <c r="G38" s="557"/>
      <c r="H38" s="557"/>
      <c r="I38" s="744" t="s">
        <v>759</v>
      </c>
      <c r="J38" s="744"/>
      <c r="K38" s="744"/>
      <c r="L38" s="744"/>
    </row>
  </sheetData>
  <sheetProtection/>
  <mergeCells count="18">
    <mergeCell ref="I38:L38"/>
    <mergeCell ref="J9:L9"/>
    <mergeCell ref="A10:A11"/>
    <mergeCell ref="B10:B11"/>
    <mergeCell ref="L10:L11"/>
    <mergeCell ref="A30:H30"/>
    <mergeCell ref="A28:J28"/>
    <mergeCell ref="A29:D29"/>
    <mergeCell ref="C10:F10"/>
    <mergeCell ref="G10:J10"/>
    <mergeCell ref="K10:K11"/>
    <mergeCell ref="I37:L37"/>
    <mergeCell ref="A1:K1"/>
    <mergeCell ref="A2:L2"/>
    <mergeCell ref="A4:L4"/>
    <mergeCell ref="A7:C7"/>
    <mergeCell ref="K7:L7"/>
    <mergeCell ref="A8:C8"/>
  </mergeCells>
  <printOptions/>
  <pageMargins left="0.5118110236220472" right="0.15748031496062992" top="0.4330708661417323" bottom="0" header="0.31496062992125984" footer="0.31496062992125984"/>
  <pageSetup fitToHeight="1" fitToWidth="1" horizontalDpi="600" verticalDpi="600" orientation="landscape" paperSize="9" scale="95" r:id="rId1"/>
</worksheet>
</file>

<file path=xl/worksheets/sheet7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6"/>
  <sheetViews>
    <sheetView view="pageBreakPreview" zoomScale="78" zoomScaleSheetLayoutView="78" zoomScalePageLayoutView="0" workbookViewId="0" topLeftCell="A1">
      <selection activeCell="C38" sqref="C38"/>
    </sheetView>
  </sheetViews>
  <sheetFormatPr defaultColWidth="9.140625" defaultRowHeight="12.75"/>
  <cols>
    <col min="1" max="1" width="7.421875" style="170" customWidth="1"/>
    <col min="2" max="2" width="17.140625" style="170" customWidth="1"/>
    <col min="3" max="3" width="11.00390625" style="170" customWidth="1"/>
    <col min="4" max="4" width="10.00390625" style="170" customWidth="1"/>
    <col min="5" max="5" width="11.8515625" style="170" customWidth="1"/>
    <col min="6" max="6" width="12.140625" style="170" customWidth="1"/>
    <col min="7" max="7" width="13.28125" style="170" customWidth="1"/>
    <col min="8" max="8" width="14.57421875" style="170" customWidth="1"/>
    <col min="9" max="9" width="12.7109375" style="170" customWidth="1"/>
    <col min="10" max="10" width="14.00390625" style="170" customWidth="1"/>
    <col min="11" max="11" width="10.8515625" style="170" customWidth="1"/>
    <col min="12" max="12" width="11.57421875" style="170" customWidth="1"/>
    <col min="13" max="16384" width="9.140625" style="170" customWidth="1"/>
  </cols>
  <sheetData>
    <row r="1" spans="5:10" s="88" customFormat="1" ht="12.75">
      <c r="E1" s="1085"/>
      <c r="F1" s="1085"/>
      <c r="G1" s="1085"/>
      <c r="H1" s="1085"/>
      <c r="I1" s="1085"/>
      <c r="J1" s="320" t="s">
        <v>665</v>
      </c>
    </row>
    <row r="2" spans="1:10" s="88" customFormat="1" ht="15">
      <c r="A2" s="1086" t="s">
        <v>0</v>
      </c>
      <c r="B2" s="1086"/>
      <c r="C2" s="1086"/>
      <c r="D2" s="1086"/>
      <c r="E2" s="1086"/>
      <c r="F2" s="1086"/>
      <c r="G2" s="1086"/>
      <c r="H2" s="1086"/>
      <c r="I2" s="1086"/>
      <c r="J2" s="1086"/>
    </row>
    <row r="3" spans="1:10" s="88" customFormat="1" ht="19.5">
      <c r="A3" s="790" t="s">
        <v>790</v>
      </c>
      <c r="B3" s="790"/>
      <c r="C3" s="790"/>
      <c r="D3" s="790"/>
      <c r="E3" s="790"/>
      <c r="F3" s="790"/>
      <c r="G3" s="790"/>
      <c r="H3" s="790"/>
      <c r="I3" s="790"/>
      <c r="J3" s="790"/>
    </row>
    <row r="4" s="88" customFormat="1" ht="14.25" customHeight="1"/>
    <row r="5" spans="1:12" ht="19.5" customHeight="1">
      <c r="A5" s="1088" t="s">
        <v>835</v>
      </c>
      <c r="B5" s="1088"/>
      <c r="C5" s="1088"/>
      <c r="D5" s="1088"/>
      <c r="E5" s="1088"/>
      <c r="F5" s="1088"/>
      <c r="G5" s="1088"/>
      <c r="H5" s="1088"/>
      <c r="I5" s="1088"/>
      <c r="J5" s="1088"/>
      <c r="K5" s="1088"/>
      <c r="L5" s="1088"/>
    </row>
    <row r="6" spans="1:10" ht="13.5" customHeight="1">
      <c r="A6" s="321"/>
      <c r="B6" s="321"/>
      <c r="C6" s="321"/>
      <c r="D6" s="321"/>
      <c r="E6" s="321"/>
      <c r="F6" s="321"/>
      <c r="G6" s="321"/>
      <c r="H6" s="321"/>
      <c r="I6" s="321"/>
      <c r="J6" s="321"/>
    </row>
    <row r="7" ht="0.75" customHeight="1"/>
    <row r="8" spans="1:12" ht="12.75">
      <c r="A8" s="1087" t="s">
        <v>780</v>
      </c>
      <c r="B8" s="1087"/>
      <c r="C8" s="322"/>
      <c r="H8" s="801" t="s">
        <v>843</v>
      </c>
      <c r="I8" s="801"/>
      <c r="J8" s="801"/>
      <c r="K8" s="801"/>
      <c r="L8" s="801"/>
    </row>
    <row r="9" spans="1:16" ht="18" customHeight="1">
      <c r="A9" s="927" t="s">
        <v>2</v>
      </c>
      <c r="B9" s="927" t="s">
        <v>33</v>
      </c>
      <c r="C9" s="1089" t="s">
        <v>666</v>
      </c>
      <c r="D9" s="1089"/>
      <c r="E9" s="1089" t="s">
        <v>120</v>
      </c>
      <c r="F9" s="1089"/>
      <c r="G9" s="1089" t="s">
        <v>667</v>
      </c>
      <c r="H9" s="1089"/>
      <c r="I9" s="1089" t="s">
        <v>121</v>
      </c>
      <c r="J9" s="1089"/>
      <c r="K9" s="1089" t="s">
        <v>122</v>
      </c>
      <c r="L9" s="1089"/>
      <c r="O9" s="324"/>
      <c r="P9" s="324"/>
    </row>
    <row r="10" spans="1:12" ht="44.25" customHeight="1">
      <c r="A10" s="927"/>
      <c r="B10" s="927"/>
      <c r="C10" s="93" t="s">
        <v>668</v>
      </c>
      <c r="D10" s="93" t="s">
        <v>669</v>
      </c>
      <c r="E10" s="93" t="s">
        <v>670</v>
      </c>
      <c r="F10" s="93" t="s">
        <v>671</v>
      </c>
      <c r="G10" s="93" t="s">
        <v>670</v>
      </c>
      <c r="H10" s="93" t="s">
        <v>671</v>
      </c>
      <c r="I10" s="93" t="s">
        <v>668</v>
      </c>
      <c r="J10" s="93" t="s">
        <v>669</v>
      </c>
      <c r="K10" s="93" t="s">
        <v>668</v>
      </c>
      <c r="L10" s="93" t="s">
        <v>669</v>
      </c>
    </row>
    <row r="11" spans="1:12" ht="12.75">
      <c r="A11" s="93">
        <v>1</v>
      </c>
      <c r="B11" s="93">
        <v>2</v>
      </c>
      <c r="C11" s="93">
        <v>3</v>
      </c>
      <c r="D11" s="93">
        <v>4</v>
      </c>
      <c r="E11" s="93">
        <v>5</v>
      </c>
      <c r="F11" s="93">
        <v>6</v>
      </c>
      <c r="G11" s="93">
        <v>7</v>
      </c>
      <c r="H11" s="93">
        <v>8</v>
      </c>
      <c r="I11" s="93">
        <v>9</v>
      </c>
      <c r="J11" s="93">
        <v>10</v>
      </c>
      <c r="K11" s="93">
        <v>11</v>
      </c>
      <c r="L11" s="93">
        <v>12</v>
      </c>
    </row>
    <row r="12" spans="1:12" ht="12">
      <c r="A12" s="325">
        <v>1</v>
      </c>
      <c r="B12" s="1091" t="s">
        <v>757</v>
      </c>
      <c r="C12" s="1092"/>
      <c r="D12" s="1092"/>
      <c r="E12" s="1092"/>
      <c r="F12" s="1092"/>
      <c r="G12" s="1092"/>
      <c r="H12" s="1092"/>
      <c r="I12" s="1092"/>
      <c r="J12" s="1092"/>
      <c r="K12" s="1092"/>
      <c r="L12" s="1093"/>
    </row>
    <row r="13" spans="1:12" ht="12">
      <c r="A13" s="325">
        <v>2</v>
      </c>
      <c r="B13" s="1094"/>
      <c r="C13" s="1095"/>
      <c r="D13" s="1095"/>
      <c r="E13" s="1095"/>
      <c r="F13" s="1095"/>
      <c r="G13" s="1095"/>
      <c r="H13" s="1095"/>
      <c r="I13" s="1095"/>
      <c r="J13" s="1095"/>
      <c r="K13" s="1095"/>
      <c r="L13" s="1096"/>
    </row>
    <row r="14" spans="1:12" ht="12">
      <c r="A14" s="325">
        <v>3</v>
      </c>
      <c r="B14" s="1094"/>
      <c r="C14" s="1095"/>
      <c r="D14" s="1095"/>
      <c r="E14" s="1095"/>
      <c r="F14" s="1095"/>
      <c r="G14" s="1095"/>
      <c r="H14" s="1095"/>
      <c r="I14" s="1095"/>
      <c r="J14" s="1095"/>
      <c r="K14" s="1095"/>
      <c r="L14" s="1096"/>
    </row>
    <row r="15" spans="1:12" ht="12">
      <c r="A15" s="325">
        <v>4</v>
      </c>
      <c r="B15" s="1094"/>
      <c r="C15" s="1095"/>
      <c r="D15" s="1095"/>
      <c r="E15" s="1095"/>
      <c r="F15" s="1095"/>
      <c r="G15" s="1095"/>
      <c r="H15" s="1095"/>
      <c r="I15" s="1095"/>
      <c r="J15" s="1095"/>
      <c r="K15" s="1095"/>
      <c r="L15" s="1096"/>
    </row>
    <row r="16" spans="1:12" ht="12">
      <c r="A16" s="325">
        <v>5</v>
      </c>
      <c r="B16" s="1094"/>
      <c r="C16" s="1095"/>
      <c r="D16" s="1095"/>
      <c r="E16" s="1095"/>
      <c r="F16" s="1095"/>
      <c r="G16" s="1095"/>
      <c r="H16" s="1095"/>
      <c r="I16" s="1095"/>
      <c r="J16" s="1095"/>
      <c r="K16" s="1095"/>
      <c r="L16" s="1096"/>
    </row>
    <row r="17" spans="1:12" ht="12">
      <c r="A17" s="325">
        <v>6</v>
      </c>
      <c r="B17" s="1094"/>
      <c r="C17" s="1095"/>
      <c r="D17" s="1095"/>
      <c r="E17" s="1095"/>
      <c r="F17" s="1095"/>
      <c r="G17" s="1095"/>
      <c r="H17" s="1095"/>
      <c r="I17" s="1095"/>
      <c r="J17" s="1095"/>
      <c r="K17" s="1095"/>
      <c r="L17" s="1096"/>
    </row>
    <row r="18" spans="1:12" ht="12">
      <c r="A18" s="325">
        <v>7</v>
      </c>
      <c r="B18" s="1094"/>
      <c r="C18" s="1095"/>
      <c r="D18" s="1095"/>
      <c r="E18" s="1095"/>
      <c r="F18" s="1095"/>
      <c r="G18" s="1095"/>
      <c r="H18" s="1095"/>
      <c r="I18" s="1095"/>
      <c r="J18" s="1095"/>
      <c r="K18" s="1095"/>
      <c r="L18" s="1096"/>
    </row>
    <row r="19" spans="1:12" ht="12">
      <c r="A19" s="325">
        <v>8</v>
      </c>
      <c r="B19" s="1094"/>
      <c r="C19" s="1095"/>
      <c r="D19" s="1095"/>
      <c r="E19" s="1095"/>
      <c r="F19" s="1095"/>
      <c r="G19" s="1095"/>
      <c r="H19" s="1095"/>
      <c r="I19" s="1095"/>
      <c r="J19" s="1095"/>
      <c r="K19" s="1095"/>
      <c r="L19" s="1096"/>
    </row>
    <row r="20" spans="1:12" ht="12">
      <c r="A20" s="325">
        <v>9</v>
      </c>
      <c r="B20" s="1094"/>
      <c r="C20" s="1095"/>
      <c r="D20" s="1095"/>
      <c r="E20" s="1095"/>
      <c r="F20" s="1095"/>
      <c r="G20" s="1095"/>
      <c r="H20" s="1095"/>
      <c r="I20" s="1095"/>
      <c r="J20" s="1095"/>
      <c r="K20" s="1095"/>
      <c r="L20" s="1096"/>
    </row>
    <row r="21" spans="1:12" ht="12">
      <c r="A21" s="325">
        <v>10</v>
      </c>
      <c r="B21" s="1094"/>
      <c r="C21" s="1095"/>
      <c r="D21" s="1095"/>
      <c r="E21" s="1095"/>
      <c r="F21" s="1095"/>
      <c r="G21" s="1095"/>
      <c r="H21" s="1095"/>
      <c r="I21" s="1095"/>
      <c r="J21" s="1095"/>
      <c r="K21" s="1095"/>
      <c r="L21" s="1096"/>
    </row>
    <row r="22" spans="1:12" ht="12">
      <c r="A22" s="325">
        <v>11</v>
      </c>
      <c r="B22" s="1097"/>
      <c r="C22" s="1098"/>
      <c r="D22" s="1098"/>
      <c r="E22" s="1098"/>
      <c r="F22" s="1098"/>
      <c r="G22" s="1098"/>
      <c r="H22" s="1098"/>
      <c r="I22" s="1098"/>
      <c r="J22" s="1098"/>
      <c r="K22" s="1098"/>
      <c r="L22" s="1099"/>
    </row>
    <row r="23" spans="1:12" ht="12.75">
      <c r="A23" s="92" t="s">
        <v>15</v>
      </c>
      <c r="B23" s="326"/>
      <c r="C23" s="326"/>
      <c r="D23" s="323"/>
      <c r="E23" s="323"/>
      <c r="F23" s="323"/>
      <c r="G23" s="323"/>
      <c r="H23" s="323"/>
      <c r="I23" s="323"/>
      <c r="J23" s="323"/>
      <c r="K23" s="323"/>
      <c r="L23" s="323"/>
    </row>
    <row r="24" spans="1:10" ht="12.75">
      <c r="A24" s="99"/>
      <c r="B24" s="124"/>
      <c r="C24" s="124"/>
      <c r="D24" s="324"/>
      <c r="E24" s="324"/>
      <c r="F24" s="324"/>
      <c r="G24" s="324"/>
      <c r="H24" s="324"/>
      <c r="I24" s="324"/>
      <c r="J24" s="324"/>
    </row>
    <row r="25" spans="1:10" ht="12.75">
      <c r="A25" s="99"/>
      <c r="B25" s="124"/>
      <c r="C25" s="124"/>
      <c r="D25" s="324"/>
      <c r="E25" s="324"/>
      <c r="F25" s="324"/>
      <c r="G25" s="324"/>
      <c r="H25" s="324"/>
      <c r="I25" s="324"/>
      <c r="J25" s="324"/>
    </row>
    <row r="26" spans="1:10" ht="12.75">
      <c r="A26" s="99"/>
      <c r="B26" s="124"/>
      <c r="C26" s="124"/>
      <c r="D26" s="324"/>
      <c r="E26" s="324"/>
      <c r="F26" s="324"/>
      <c r="G26" s="324"/>
      <c r="H26" s="324"/>
      <c r="I26" s="324"/>
      <c r="J26" s="324"/>
    </row>
    <row r="27" spans="1:10" ht="15.75" customHeight="1">
      <c r="A27" s="102" t="s">
        <v>11</v>
      </c>
      <c r="B27" s="102"/>
      <c r="C27" s="102"/>
      <c r="D27" s="102"/>
      <c r="E27" s="102"/>
      <c r="F27" s="102"/>
      <c r="G27" s="102"/>
      <c r="I27" s="362"/>
      <c r="J27" s="362"/>
    </row>
    <row r="28" spans="1:10" ht="12.75" customHeight="1">
      <c r="A28" s="362"/>
      <c r="B28" s="362"/>
      <c r="C28" s="362"/>
      <c r="D28" s="362"/>
      <c r="E28" s="362"/>
      <c r="F28" s="362"/>
      <c r="G28" s="362"/>
      <c r="H28" s="362"/>
      <c r="I28" s="362"/>
      <c r="J28" s="362"/>
    </row>
    <row r="29" spans="1:12" ht="12.75" customHeight="1">
      <c r="A29" s="327"/>
      <c r="B29" s="327"/>
      <c r="C29" s="327"/>
      <c r="D29" s="327"/>
      <c r="E29" s="327"/>
      <c r="F29" s="327"/>
      <c r="G29" s="327"/>
      <c r="H29" s="362"/>
      <c r="I29" s="757" t="s">
        <v>758</v>
      </c>
      <c r="J29" s="757"/>
      <c r="K29" s="757"/>
      <c r="L29" s="757"/>
    </row>
    <row r="30" spans="1:12" ht="13.5">
      <c r="A30" s="102"/>
      <c r="B30" s="102"/>
      <c r="C30" s="102"/>
      <c r="E30" s="102"/>
      <c r="H30" s="285"/>
      <c r="I30" s="757" t="s">
        <v>759</v>
      </c>
      <c r="J30" s="757"/>
      <c r="K30" s="757"/>
      <c r="L30" s="757"/>
    </row>
    <row r="34" spans="1:10" ht="12">
      <c r="A34" s="1090"/>
      <c r="B34" s="1090"/>
      <c r="C34" s="1090"/>
      <c r="D34" s="1090"/>
      <c r="E34" s="1090"/>
      <c r="F34" s="1090"/>
      <c r="G34" s="1090"/>
      <c r="H34" s="1090"/>
      <c r="I34" s="1090"/>
      <c r="J34" s="1090"/>
    </row>
    <row r="36" spans="1:10" ht="12">
      <c r="A36" s="1090"/>
      <c r="B36" s="1090"/>
      <c r="C36" s="1090"/>
      <c r="D36" s="1090"/>
      <c r="E36" s="1090"/>
      <c r="F36" s="1090"/>
      <c r="G36" s="1090"/>
      <c r="H36" s="1090"/>
      <c r="I36" s="1090"/>
      <c r="J36" s="1090"/>
    </row>
  </sheetData>
  <sheetProtection/>
  <mergeCells count="18">
    <mergeCell ref="A36:J36"/>
    <mergeCell ref="A9:A10"/>
    <mergeCell ref="B9:B10"/>
    <mergeCell ref="C9:D9"/>
    <mergeCell ref="E9:F9"/>
    <mergeCell ref="G9:H9"/>
    <mergeCell ref="I9:J9"/>
    <mergeCell ref="A34:J34"/>
    <mergeCell ref="B12:L22"/>
    <mergeCell ref="I29:L29"/>
    <mergeCell ref="I30:L30"/>
    <mergeCell ref="E1:I1"/>
    <mergeCell ref="A2:J2"/>
    <mergeCell ref="A3:J3"/>
    <mergeCell ref="A8:B8"/>
    <mergeCell ref="A5:L5"/>
    <mergeCell ref="H8:L8"/>
    <mergeCell ref="K9:L9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91" r:id="rId1"/>
</worksheet>
</file>

<file path=xl/worksheets/sheet7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8"/>
  <sheetViews>
    <sheetView view="pageBreakPreview" zoomScaleSheetLayoutView="100" zoomScalePageLayoutView="0" workbookViewId="0" topLeftCell="A1">
      <selection activeCell="C38" sqref="C38"/>
    </sheetView>
  </sheetViews>
  <sheetFormatPr defaultColWidth="9.140625" defaultRowHeight="12.75"/>
  <cols>
    <col min="1" max="1" width="7.421875" style="170" customWidth="1"/>
    <col min="2" max="2" width="17.140625" style="170" customWidth="1"/>
    <col min="3" max="3" width="11.00390625" style="170" customWidth="1"/>
    <col min="4" max="4" width="10.00390625" style="170" customWidth="1"/>
    <col min="5" max="5" width="11.8515625" style="170" customWidth="1"/>
    <col min="6" max="6" width="12.140625" style="170" customWidth="1"/>
    <col min="7" max="7" width="13.28125" style="170" customWidth="1"/>
    <col min="8" max="8" width="14.57421875" style="170" customWidth="1"/>
    <col min="9" max="9" width="12.00390625" style="170" customWidth="1"/>
    <col min="10" max="10" width="13.140625" style="170" customWidth="1"/>
    <col min="11" max="11" width="12.140625" style="170" customWidth="1"/>
    <col min="12" max="12" width="12.00390625" style="170" customWidth="1"/>
    <col min="13" max="16384" width="9.140625" style="170" customWidth="1"/>
  </cols>
  <sheetData>
    <row r="1" spans="5:10" s="88" customFormat="1" ht="12.75">
      <c r="E1" s="1085"/>
      <c r="F1" s="1085"/>
      <c r="G1" s="1085"/>
      <c r="H1" s="1085"/>
      <c r="I1" s="1085"/>
      <c r="J1" s="320" t="s">
        <v>672</v>
      </c>
    </row>
    <row r="2" spans="1:10" s="88" customFormat="1" ht="15">
      <c r="A2" s="1086" t="s">
        <v>0</v>
      </c>
      <c r="B2" s="1086"/>
      <c r="C2" s="1086"/>
      <c r="D2" s="1086"/>
      <c r="E2" s="1086"/>
      <c r="F2" s="1086"/>
      <c r="G2" s="1086"/>
      <c r="H2" s="1086"/>
      <c r="I2" s="1086"/>
      <c r="J2" s="1086"/>
    </row>
    <row r="3" spans="1:10" s="88" customFormat="1" ht="19.5">
      <c r="A3" s="790" t="s">
        <v>790</v>
      </c>
      <c r="B3" s="790"/>
      <c r="C3" s="790"/>
      <c r="D3" s="790"/>
      <c r="E3" s="790"/>
      <c r="F3" s="790"/>
      <c r="G3" s="790"/>
      <c r="H3" s="790"/>
      <c r="I3" s="790"/>
      <c r="J3" s="790"/>
    </row>
    <row r="4" s="88" customFormat="1" ht="14.25" customHeight="1"/>
    <row r="5" spans="1:12" ht="16.5" customHeight="1">
      <c r="A5" s="1088" t="s">
        <v>836</v>
      </c>
      <c r="B5" s="1088"/>
      <c r="C5" s="1088"/>
      <c r="D5" s="1088"/>
      <c r="E5" s="1088"/>
      <c r="F5" s="1088"/>
      <c r="G5" s="1088"/>
      <c r="H5" s="1088"/>
      <c r="I5" s="1088"/>
      <c r="J5" s="1088"/>
      <c r="K5" s="1088"/>
      <c r="L5" s="1088"/>
    </row>
    <row r="6" spans="1:10" ht="13.5" customHeight="1">
      <c r="A6" s="321"/>
      <c r="B6" s="321"/>
      <c r="C6" s="321"/>
      <c r="D6" s="321"/>
      <c r="E6" s="321"/>
      <c r="F6" s="321"/>
      <c r="G6" s="321"/>
      <c r="H6" s="321"/>
      <c r="I6" s="321"/>
      <c r="J6" s="321"/>
    </row>
    <row r="7" ht="0.75" customHeight="1"/>
    <row r="8" spans="1:12" ht="12.75">
      <c r="A8" s="1087" t="s">
        <v>780</v>
      </c>
      <c r="B8" s="1087"/>
      <c r="C8" s="322"/>
      <c r="H8" s="801" t="s">
        <v>843</v>
      </c>
      <c r="I8" s="801"/>
      <c r="J8" s="801"/>
      <c r="K8" s="801"/>
      <c r="L8" s="801"/>
    </row>
    <row r="9" spans="1:16" ht="21" customHeight="1">
      <c r="A9" s="927" t="s">
        <v>2</v>
      </c>
      <c r="B9" s="927" t="s">
        <v>33</v>
      </c>
      <c r="C9" s="1089" t="s">
        <v>666</v>
      </c>
      <c r="D9" s="1089"/>
      <c r="E9" s="1089" t="s">
        <v>120</v>
      </c>
      <c r="F9" s="1089"/>
      <c r="G9" s="1089" t="s">
        <v>667</v>
      </c>
      <c r="H9" s="1089"/>
      <c r="I9" s="1089" t="s">
        <v>121</v>
      </c>
      <c r="J9" s="1089"/>
      <c r="K9" s="1089" t="s">
        <v>122</v>
      </c>
      <c r="L9" s="1089"/>
      <c r="O9" s="324"/>
      <c r="P9" s="324"/>
    </row>
    <row r="10" spans="1:12" ht="45" customHeight="1">
      <c r="A10" s="927"/>
      <c r="B10" s="927"/>
      <c r="C10" s="93" t="s">
        <v>668</v>
      </c>
      <c r="D10" s="93" t="s">
        <v>669</v>
      </c>
      <c r="E10" s="93" t="s">
        <v>670</v>
      </c>
      <c r="F10" s="93" t="s">
        <v>671</v>
      </c>
      <c r="G10" s="93" t="s">
        <v>670</v>
      </c>
      <c r="H10" s="93" t="s">
        <v>671</v>
      </c>
      <c r="I10" s="93" t="s">
        <v>668</v>
      </c>
      <c r="J10" s="93" t="s">
        <v>669</v>
      </c>
      <c r="K10" s="93" t="s">
        <v>668</v>
      </c>
      <c r="L10" s="93" t="s">
        <v>669</v>
      </c>
    </row>
    <row r="11" spans="1:12" ht="12.75">
      <c r="A11" s="93">
        <v>1</v>
      </c>
      <c r="B11" s="93">
        <v>2</v>
      </c>
      <c r="C11" s="93">
        <v>3</v>
      </c>
      <c r="D11" s="93">
        <v>4</v>
      </c>
      <c r="E11" s="93">
        <v>5</v>
      </c>
      <c r="F11" s="93">
        <v>6</v>
      </c>
      <c r="G11" s="93">
        <v>7</v>
      </c>
      <c r="H11" s="93">
        <v>8</v>
      </c>
      <c r="I11" s="93">
        <v>9</v>
      </c>
      <c r="J11" s="93">
        <v>10</v>
      </c>
      <c r="K11" s="93">
        <v>11</v>
      </c>
      <c r="L11" s="93">
        <v>12</v>
      </c>
    </row>
    <row r="12" spans="1:12" ht="12">
      <c r="A12" s="325">
        <v>1</v>
      </c>
      <c r="B12" s="1091" t="s">
        <v>757</v>
      </c>
      <c r="C12" s="1092"/>
      <c r="D12" s="1092"/>
      <c r="E12" s="1092"/>
      <c r="F12" s="1092"/>
      <c r="G12" s="1092"/>
      <c r="H12" s="1092"/>
      <c r="I12" s="1092"/>
      <c r="J12" s="1092"/>
      <c r="K12" s="1092"/>
      <c r="L12" s="1093"/>
    </row>
    <row r="13" spans="1:12" ht="12">
      <c r="A13" s="325">
        <v>2</v>
      </c>
      <c r="B13" s="1094"/>
      <c r="C13" s="1095"/>
      <c r="D13" s="1095"/>
      <c r="E13" s="1095"/>
      <c r="F13" s="1095"/>
      <c r="G13" s="1095"/>
      <c r="H13" s="1095"/>
      <c r="I13" s="1095"/>
      <c r="J13" s="1095"/>
      <c r="K13" s="1095"/>
      <c r="L13" s="1096"/>
    </row>
    <row r="14" spans="1:12" ht="12">
      <c r="A14" s="325">
        <v>3</v>
      </c>
      <c r="B14" s="1094"/>
      <c r="C14" s="1095"/>
      <c r="D14" s="1095"/>
      <c r="E14" s="1095"/>
      <c r="F14" s="1095"/>
      <c r="G14" s="1095"/>
      <c r="H14" s="1095"/>
      <c r="I14" s="1095"/>
      <c r="J14" s="1095"/>
      <c r="K14" s="1095"/>
      <c r="L14" s="1096"/>
    </row>
    <row r="15" spans="1:12" ht="12">
      <c r="A15" s="325">
        <v>4</v>
      </c>
      <c r="B15" s="1094"/>
      <c r="C15" s="1095"/>
      <c r="D15" s="1095"/>
      <c r="E15" s="1095"/>
      <c r="F15" s="1095"/>
      <c r="G15" s="1095"/>
      <c r="H15" s="1095"/>
      <c r="I15" s="1095"/>
      <c r="J15" s="1095"/>
      <c r="K15" s="1095"/>
      <c r="L15" s="1096"/>
    </row>
    <row r="16" spans="1:12" ht="12">
      <c r="A16" s="325">
        <v>5</v>
      </c>
      <c r="B16" s="1094"/>
      <c r="C16" s="1095"/>
      <c r="D16" s="1095"/>
      <c r="E16" s="1095"/>
      <c r="F16" s="1095"/>
      <c r="G16" s="1095"/>
      <c r="H16" s="1095"/>
      <c r="I16" s="1095"/>
      <c r="J16" s="1095"/>
      <c r="K16" s="1095"/>
      <c r="L16" s="1096"/>
    </row>
    <row r="17" spans="1:12" ht="12">
      <c r="A17" s="325">
        <v>6</v>
      </c>
      <c r="B17" s="1094"/>
      <c r="C17" s="1095"/>
      <c r="D17" s="1095"/>
      <c r="E17" s="1095"/>
      <c r="F17" s="1095"/>
      <c r="G17" s="1095"/>
      <c r="H17" s="1095"/>
      <c r="I17" s="1095"/>
      <c r="J17" s="1095"/>
      <c r="K17" s="1095"/>
      <c r="L17" s="1096"/>
    </row>
    <row r="18" spans="1:12" ht="12">
      <c r="A18" s="325">
        <v>7</v>
      </c>
      <c r="B18" s="1094"/>
      <c r="C18" s="1095"/>
      <c r="D18" s="1095"/>
      <c r="E18" s="1095"/>
      <c r="F18" s="1095"/>
      <c r="G18" s="1095"/>
      <c r="H18" s="1095"/>
      <c r="I18" s="1095"/>
      <c r="J18" s="1095"/>
      <c r="K18" s="1095"/>
      <c r="L18" s="1096"/>
    </row>
    <row r="19" spans="1:12" ht="12">
      <c r="A19" s="325">
        <v>8</v>
      </c>
      <c r="B19" s="1094"/>
      <c r="C19" s="1095"/>
      <c r="D19" s="1095"/>
      <c r="E19" s="1095"/>
      <c r="F19" s="1095"/>
      <c r="G19" s="1095"/>
      <c r="H19" s="1095"/>
      <c r="I19" s="1095"/>
      <c r="J19" s="1095"/>
      <c r="K19" s="1095"/>
      <c r="L19" s="1096"/>
    </row>
    <row r="20" spans="1:12" ht="12">
      <c r="A20" s="325">
        <v>9</v>
      </c>
      <c r="B20" s="1094"/>
      <c r="C20" s="1095"/>
      <c r="D20" s="1095"/>
      <c r="E20" s="1095"/>
      <c r="F20" s="1095"/>
      <c r="G20" s="1095"/>
      <c r="H20" s="1095"/>
      <c r="I20" s="1095"/>
      <c r="J20" s="1095"/>
      <c r="K20" s="1095"/>
      <c r="L20" s="1096"/>
    </row>
    <row r="21" spans="1:12" ht="12">
      <c r="A21" s="325">
        <v>10</v>
      </c>
      <c r="B21" s="1094"/>
      <c r="C21" s="1095"/>
      <c r="D21" s="1095"/>
      <c r="E21" s="1095"/>
      <c r="F21" s="1095"/>
      <c r="G21" s="1095"/>
      <c r="H21" s="1095"/>
      <c r="I21" s="1095"/>
      <c r="J21" s="1095"/>
      <c r="K21" s="1095"/>
      <c r="L21" s="1096"/>
    </row>
    <row r="22" spans="1:12" ht="12">
      <c r="A22" s="325">
        <v>11</v>
      </c>
      <c r="B22" s="1097"/>
      <c r="C22" s="1098"/>
      <c r="D22" s="1098"/>
      <c r="E22" s="1098"/>
      <c r="F22" s="1098"/>
      <c r="G22" s="1098"/>
      <c r="H22" s="1098"/>
      <c r="I22" s="1098"/>
      <c r="J22" s="1098"/>
      <c r="K22" s="1098"/>
      <c r="L22" s="1099"/>
    </row>
    <row r="23" spans="1:12" ht="12.75">
      <c r="A23" s="92" t="s">
        <v>15</v>
      </c>
      <c r="B23" s="326"/>
      <c r="C23" s="326"/>
      <c r="D23" s="323"/>
      <c r="E23" s="323"/>
      <c r="F23" s="323"/>
      <c r="G23" s="323"/>
      <c r="H23" s="323"/>
      <c r="I23" s="323"/>
      <c r="J23" s="323"/>
      <c r="K23" s="323"/>
      <c r="L23" s="323"/>
    </row>
    <row r="24" spans="1:10" ht="12.75">
      <c r="A24" s="99"/>
      <c r="B24" s="124"/>
      <c r="C24" s="124"/>
      <c r="D24" s="324"/>
      <c r="E24" s="324"/>
      <c r="F24" s="324"/>
      <c r="G24" s="324"/>
      <c r="H24" s="324"/>
      <c r="I24" s="324"/>
      <c r="J24" s="324"/>
    </row>
    <row r="25" spans="1:10" ht="12.75">
      <c r="A25" s="99"/>
      <c r="B25" s="124"/>
      <c r="C25" s="124"/>
      <c r="D25" s="324"/>
      <c r="E25" s="324"/>
      <c r="F25" s="324"/>
      <c r="G25" s="324"/>
      <c r="H25" s="324"/>
      <c r="I25" s="324"/>
      <c r="J25" s="324"/>
    </row>
    <row r="26" spans="1:10" ht="12.75">
      <c r="A26" s="99"/>
      <c r="B26" s="124"/>
      <c r="C26" s="124"/>
      <c r="D26" s="324"/>
      <c r="E26" s="324"/>
      <c r="F26" s="324"/>
      <c r="G26" s="324"/>
      <c r="H26" s="324"/>
      <c r="I26" s="324"/>
      <c r="J26" s="324"/>
    </row>
    <row r="27" spans="1:10" ht="12.75">
      <c r="A27" s="99"/>
      <c r="B27" s="124"/>
      <c r="C27" s="124"/>
      <c r="D27" s="324"/>
      <c r="E27" s="324"/>
      <c r="F27" s="324"/>
      <c r="G27" s="324"/>
      <c r="H27" s="324"/>
      <c r="I27" s="324"/>
      <c r="J27" s="324"/>
    </row>
    <row r="28" spans="1:10" ht="12.75">
      <c r="A28" s="99"/>
      <c r="B28" s="124"/>
      <c r="C28" s="124"/>
      <c r="D28" s="324"/>
      <c r="E28" s="324"/>
      <c r="F28" s="324"/>
      <c r="G28" s="324"/>
      <c r="H28" s="324"/>
      <c r="I28" s="324"/>
      <c r="J28" s="324"/>
    </row>
    <row r="29" spans="1:10" ht="15.75" customHeight="1">
      <c r="A29" s="102" t="s">
        <v>11</v>
      </c>
      <c r="B29" s="102"/>
      <c r="C29" s="102"/>
      <c r="D29" s="102"/>
      <c r="E29" s="102"/>
      <c r="F29" s="102"/>
      <c r="G29" s="102"/>
      <c r="I29" s="362"/>
      <c r="J29" s="362"/>
    </row>
    <row r="30" spans="1:10" ht="12.75" customHeight="1">
      <c r="A30" s="362"/>
      <c r="B30" s="362"/>
      <c r="C30" s="362"/>
      <c r="D30" s="362"/>
      <c r="E30" s="362"/>
      <c r="F30" s="362"/>
      <c r="G30" s="362"/>
      <c r="H30" s="362"/>
      <c r="I30" s="362"/>
      <c r="J30" s="362"/>
    </row>
    <row r="31" spans="1:12" ht="12.75" customHeight="1">
      <c r="A31" s="327"/>
      <c r="B31" s="327"/>
      <c r="C31" s="327"/>
      <c r="D31" s="327"/>
      <c r="E31" s="327"/>
      <c r="F31" s="327"/>
      <c r="G31" s="327"/>
      <c r="H31" s="362"/>
      <c r="I31" s="757" t="s">
        <v>758</v>
      </c>
      <c r="J31" s="757"/>
      <c r="K31" s="757"/>
      <c r="L31" s="757"/>
    </row>
    <row r="32" spans="1:12" ht="13.5">
      <c r="A32" s="102"/>
      <c r="B32" s="102"/>
      <c r="C32" s="102"/>
      <c r="E32" s="102"/>
      <c r="H32" s="285"/>
      <c r="I32" s="757" t="s">
        <v>759</v>
      </c>
      <c r="J32" s="757"/>
      <c r="K32" s="757"/>
      <c r="L32" s="757"/>
    </row>
    <row r="36" spans="1:10" ht="12">
      <c r="A36" s="1090"/>
      <c r="B36" s="1090"/>
      <c r="C36" s="1090"/>
      <c r="D36" s="1090"/>
      <c r="E36" s="1090"/>
      <c r="F36" s="1090"/>
      <c r="G36" s="1090"/>
      <c r="H36" s="1090"/>
      <c r="I36" s="1090"/>
      <c r="J36" s="1090"/>
    </row>
    <row r="38" spans="1:10" ht="12">
      <c r="A38" s="1090"/>
      <c r="B38" s="1090"/>
      <c r="C38" s="1090"/>
      <c r="D38" s="1090"/>
      <c r="E38" s="1090"/>
      <c r="F38" s="1090"/>
      <c r="G38" s="1090"/>
      <c r="H38" s="1090"/>
      <c r="I38" s="1090"/>
      <c r="J38" s="1090"/>
    </row>
  </sheetData>
  <sheetProtection/>
  <mergeCells count="18">
    <mergeCell ref="A38:J38"/>
    <mergeCell ref="A9:A10"/>
    <mergeCell ref="B9:B10"/>
    <mergeCell ref="C9:D9"/>
    <mergeCell ref="E9:F9"/>
    <mergeCell ref="G9:H9"/>
    <mergeCell ref="I9:J9"/>
    <mergeCell ref="A36:J36"/>
    <mergeCell ref="B12:L22"/>
    <mergeCell ref="I31:L31"/>
    <mergeCell ref="I32:L32"/>
    <mergeCell ref="E1:I1"/>
    <mergeCell ref="A2:J2"/>
    <mergeCell ref="A3:J3"/>
    <mergeCell ref="A8:B8"/>
    <mergeCell ref="A5:L5"/>
    <mergeCell ref="H8:L8"/>
    <mergeCell ref="K9:L9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9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"/>
  <sheetViews>
    <sheetView view="pageBreakPreview" zoomScaleNormal="90" zoomScaleSheetLayoutView="100" zoomScalePageLayoutView="0" workbookViewId="0" topLeftCell="A4">
      <selection activeCell="C38" sqref="C38"/>
    </sheetView>
  </sheetViews>
  <sheetFormatPr defaultColWidth="9.140625" defaultRowHeight="12.75"/>
  <cols>
    <col min="1" max="1" width="6.421875" style="0" customWidth="1"/>
    <col min="2" max="2" width="15.57421875" style="0" customWidth="1"/>
    <col min="3" max="3" width="13.00390625" style="0" customWidth="1"/>
    <col min="4" max="4" width="21.00390625" style="0" customWidth="1"/>
    <col min="5" max="5" width="19.00390625" style="0" customWidth="1"/>
    <col min="6" max="6" width="13.140625" style="0" customWidth="1"/>
    <col min="7" max="7" width="23.57421875" style="0" customWidth="1"/>
    <col min="8" max="8" width="60.57421875" style="0" customWidth="1"/>
  </cols>
  <sheetData>
    <row r="1" spans="1:8" ht="15">
      <c r="A1" s="805" t="s">
        <v>0</v>
      </c>
      <c r="B1" s="805"/>
      <c r="C1" s="805"/>
      <c r="D1" s="805"/>
      <c r="E1" s="805"/>
      <c r="F1" s="805"/>
      <c r="G1" s="805"/>
      <c r="H1" s="206" t="s">
        <v>246</v>
      </c>
    </row>
    <row r="2" spans="1:8" ht="20.25">
      <c r="A2" s="806" t="s">
        <v>790</v>
      </c>
      <c r="B2" s="806"/>
      <c r="C2" s="806"/>
      <c r="D2" s="806"/>
      <c r="E2" s="806"/>
      <c r="F2" s="806"/>
      <c r="G2" s="806"/>
      <c r="H2" s="806"/>
    </row>
    <row r="3" spans="1:2" ht="13.5">
      <c r="A3" s="208"/>
      <c r="B3" s="208"/>
    </row>
    <row r="4" spans="1:8" ht="18" customHeight="1">
      <c r="A4" s="807" t="s">
        <v>795</v>
      </c>
      <c r="B4" s="807"/>
      <c r="C4" s="807"/>
      <c r="D4" s="807"/>
      <c r="E4" s="807"/>
      <c r="F4" s="807"/>
      <c r="G4" s="807"/>
      <c r="H4" s="807"/>
    </row>
    <row r="5" spans="1:2" ht="13.5">
      <c r="A5" s="35" t="s">
        <v>780</v>
      </c>
      <c r="B5" s="209"/>
    </row>
    <row r="6" spans="1:8" ht="13.5">
      <c r="A6" s="209"/>
      <c r="B6" s="209"/>
      <c r="G6" s="808" t="s">
        <v>843</v>
      </c>
      <c r="H6" s="808"/>
    </row>
    <row r="7" spans="1:8" ht="59.25" customHeight="1">
      <c r="A7" s="607" t="s">
        <v>2</v>
      </c>
      <c r="B7" s="607" t="s">
        <v>3</v>
      </c>
      <c r="C7" s="608" t="s">
        <v>247</v>
      </c>
      <c r="D7" s="608" t="s">
        <v>248</v>
      </c>
      <c r="E7" s="608" t="s">
        <v>249</v>
      </c>
      <c r="F7" s="608" t="s">
        <v>250</v>
      </c>
      <c r="G7" s="608" t="s">
        <v>251</v>
      </c>
      <c r="H7" s="608" t="s">
        <v>252</v>
      </c>
    </row>
    <row r="8" spans="1:8" s="206" customFormat="1" ht="14.25">
      <c r="A8" s="211" t="s">
        <v>253</v>
      </c>
      <c r="B8" s="211" t="s">
        <v>254</v>
      </c>
      <c r="C8" s="211" t="s">
        <v>255</v>
      </c>
      <c r="D8" s="211" t="s">
        <v>256</v>
      </c>
      <c r="E8" s="211" t="s">
        <v>257</v>
      </c>
      <c r="F8" s="211" t="s">
        <v>258</v>
      </c>
      <c r="G8" s="211" t="s">
        <v>259</v>
      </c>
      <c r="H8" s="211" t="s">
        <v>260</v>
      </c>
    </row>
    <row r="9" spans="1:8" ht="12.75" customHeight="1">
      <c r="A9" s="18">
        <v>1</v>
      </c>
      <c r="B9" s="19" t="s">
        <v>746</v>
      </c>
      <c r="C9" s="96">
        <v>137</v>
      </c>
      <c r="D9" s="440">
        <v>53</v>
      </c>
      <c r="E9" s="96">
        <v>141</v>
      </c>
      <c r="F9" s="212">
        <f>C9+D9+E9</f>
        <v>331</v>
      </c>
      <c r="G9" s="212">
        <v>328</v>
      </c>
      <c r="H9" s="616" t="s">
        <v>967</v>
      </c>
    </row>
    <row r="10" spans="1:8" ht="12">
      <c r="A10" s="18">
        <v>2</v>
      </c>
      <c r="B10" s="19" t="s">
        <v>747</v>
      </c>
      <c r="C10" s="96">
        <v>56</v>
      </c>
      <c r="D10" s="212">
        <v>4</v>
      </c>
      <c r="E10" s="96">
        <v>47</v>
      </c>
      <c r="F10" s="212">
        <f aca="true" t="shared" si="0" ref="F10:F19">C10+D10+E10</f>
        <v>107</v>
      </c>
      <c r="G10" s="212">
        <v>107</v>
      </c>
      <c r="H10" s="617"/>
    </row>
    <row r="11" spans="1:8" ht="12">
      <c r="A11" s="18">
        <v>3</v>
      </c>
      <c r="B11" s="19" t="s">
        <v>748</v>
      </c>
      <c r="C11" s="96">
        <v>90</v>
      </c>
      <c r="D11" s="212">
        <v>17</v>
      </c>
      <c r="E11" s="96">
        <v>65</v>
      </c>
      <c r="F11" s="212">
        <f t="shared" si="0"/>
        <v>172</v>
      </c>
      <c r="G11" s="212">
        <v>169</v>
      </c>
      <c r="H11" s="617" t="s">
        <v>920</v>
      </c>
    </row>
    <row r="12" spans="1:8" ht="15" customHeight="1">
      <c r="A12" s="18">
        <v>4</v>
      </c>
      <c r="B12" s="19" t="s">
        <v>749</v>
      </c>
      <c r="C12" s="96">
        <v>55</v>
      </c>
      <c r="D12" s="212">
        <v>10</v>
      </c>
      <c r="E12" s="96">
        <v>26</v>
      </c>
      <c r="F12" s="212">
        <f t="shared" si="0"/>
        <v>91</v>
      </c>
      <c r="G12" s="212">
        <f>F12+0</f>
        <v>91</v>
      </c>
      <c r="H12" s="618"/>
    </row>
    <row r="13" spans="1:8" ht="12">
      <c r="A13" s="18">
        <v>5</v>
      </c>
      <c r="B13" s="19" t="s">
        <v>750</v>
      </c>
      <c r="C13" s="96">
        <v>109</v>
      </c>
      <c r="D13" s="212">
        <v>19</v>
      </c>
      <c r="E13" s="96">
        <v>75</v>
      </c>
      <c r="F13" s="212">
        <f t="shared" si="0"/>
        <v>203</v>
      </c>
      <c r="G13" s="212">
        <f aca="true" t="shared" si="1" ref="G13:G18">F13+0</f>
        <v>203</v>
      </c>
      <c r="H13" s="618"/>
    </row>
    <row r="14" spans="1:8" ht="12">
      <c r="A14" s="18">
        <v>6</v>
      </c>
      <c r="B14" s="19" t="s">
        <v>751</v>
      </c>
      <c r="C14" s="96">
        <v>181</v>
      </c>
      <c r="D14" s="212">
        <v>23</v>
      </c>
      <c r="E14" s="96">
        <v>68</v>
      </c>
      <c r="F14" s="212">
        <f t="shared" si="0"/>
        <v>272</v>
      </c>
      <c r="G14" s="212">
        <f t="shared" si="1"/>
        <v>272</v>
      </c>
      <c r="H14" s="619"/>
    </row>
    <row r="15" spans="1:8" ht="12">
      <c r="A15" s="18">
        <v>7</v>
      </c>
      <c r="B15" s="19" t="s">
        <v>752</v>
      </c>
      <c r="C15" s="96">
        <v>73</v>
      </c>
      <c r="D15" s="212">
        <v>11</v>
      </c>
      <c r="E15" s="96">
        <v>49</v>
      </c>
      <c r="F15" s="212">
        <f t="shared" si="0"/>
        <v>133</v>
      </c>
      <c r="G15" s="212">
        <f t="shared" si="1"/>
        <v>133</v>
      </c>
      <c r="H15" s="617"/>
    </row>
    <row r="16" spans="1:8" ht="12">
      <c r="A16" s="18">
        <v>8</v>
      </c>
      <c r="B16" s="19" t="s">
        <v>753</v>
      </c>
      <c r="C16" s="96">
        <v>95</v>
      </c>
      <c r="D16" s="212">
        <v>42</v>
      </c>
      <c r="E16" s="96">
        <v>45</v>
      </c>
      <c r="F16" s="212">
        <f t="shared" si="0"/>
        <v>182</v>
      </c>
      <c r="G16" s="212">
        <f t="shared" si="1"/>
        <v>182</v>
      </c>
      <c r="H16" s="620"/>
    </row>
    <row r="17" spans="1:8" ht="12">
      <c r="A17" s="18">
        <v>9</v>
      </c>
      <c r="B17" s="19" t="s">
        <v>754</v>
      </c>
      <c r="C17" s="96">
        <v>111</v>
      </c>
      <c r="D17" s="212">
        <v>37</v>
      </c>
      <c r="E17" s="96">
        <v>55</v>
      </c>
      <c r="F17" s="212">
        <f t="shared" si="0"/>
        <v>203</v>
      </c>
      <c r="G17" s="212">
        <v>202</v>
      </c>
      <c r="H17" s="620" t="s">
        <v>922</v>
      </c>
    </row>
    <row r="18" spans="1:8" ht="12">
      <c r="A18" s="18">
        <v>10</v>
      </c>
      <c r="B18" s="19" t="s">
        <v>755</v>
      </c>
      <c r="C18" s="96">
        <v>96</v>
      </c>
      <c r="D18" s="212">
        <v>17</v>
      </c>
      <c r="E18" s="96">
        <v>37</v>
      </c>
      <c r="F18" s="212">
        <f t="shared" si="0"/>
        <v>150</v>
      </c>
      <c r="G18" s="212">
        <f t="shared" si="1"/>
        <v>150</v>
      </c>
      <c r="H18" s="620"/>
    </row>
    <row r="19" spans="1:8" ht="12">
      <c r="A19" s="18">
        <v>11</v>
      </c>
      <c r="B19" s="19" t="s">
        <v>756</v>
      </c>
      <c r="C19" s="96">
        <v>124</v>
      </c>
      <c r="D19" s="212">
        <v>18</v>
      </c>
      <c r="E19" s="96">
        <v>90</v>
      </c>
      <c r="F19" s="212">
        <f t="shared" si="0"/>
        <v>232</v>
      </c>
      <c r="G19" s="212">
        <v>230</v>
      </c>
      <c r="H19" s="620" t="s">
        <v>921</v>
      </c>
    </row>
    <row r="20" spans="1:8" ht="12">
      <c r="A20" s="9" t="s">
        <v>15</v>
      </c>
      <c r="B20" s="9"/>
      <c r="C20" s="9">
        <f>SUM(C9:C19)</f>
        <v>1127</v>
      </c>
      <c r="D20" s="9">
        <f>SUM(D9:D19)</f>
        <v>251</v>
      </c>
      <c r="E20" s="9">
        <f>SUM(E9:E19)</f>
        <v>698</v>
      </c>
      <c r="F20" s="212">
        <f>SUM(F9:F19)</f>
        <v>2076</v>
      </c>
      <c r="G20" s="9">
        <f>SUM(G9:G19)</f>
        <v>2067</v>
      </c>
      <c r="H20" s="621"/>
    </row>
    <row r="21" ht="12.75">
      <c r="A21" s="213" t="s">
        <v>261</v>
      </c>
    </row>
    <row r="27" spans="1:8" ht="12.75">
      <c r="A27" s="214"/>
      <c r="B27" s="214"/>
      <c r="C27" s="214"/>
      <c r="D27" s="214"/>
      <c r="E27" s="214"/>
      <c r="F27" s="214"/>
      <c r="G27" s="214"/>
      <c r="H27" s="214"/>
    </row>
    <row r="28" ht="15" customHeight="1">
      <c r="A28" s="214" t="s">
        <v>11</v>
      </c>
    </row>
    <row r="29" spans="7:9" ht="15" customHeight="1">
      <c r="G29" s="35"/>
      <c r="H29" s="744" t="s">
        <v>758</v>
      </c>
      <c r="I29" s="744"/>
    </row>
    <row r="30" spans="7:9" ht="15" customHeight="1">
      <c r="G30" s="35"/>
      <c r="H30" s="744" t="s">
        <v>759</v>
      </c>
      <c r="I30" s="744"/>
    </row>
    <row r="31" spans="3:8" ht="12.75">
      <c r="C31" s="214"/>
      <c r="D31" s="214"/>
      <c r="E31" s="214"/>
      <c r="F31" s="219"/>
      <c r="G31" s="219"/>
      <c r="H31" s="216"/>
    </row>
    <row r="32" spans="1:11" ht="12.75">
      <c r="A32" s="214"/>
      <c r="B32" s="214"/>
      <c r="C32" s="214"/>
      <c r="D32" s="214"/>
      <c r="E32" s="214"/>
      <c r="F32" s="214"/>
      <c r="G32" s="214"/>
      <c r="H32" s="214"/>
      <c r="I32" s="214"/>
      <c r="J32" s="214"/>
      <c r="K32" s="214"/>
    </row>
  </sheetData>
  <sheetProtection/>
  <mergeCells count="6">
    <mergeCell ref="H30:I30"/>
    <mergeCell ref="A1:G1"/>
    <mergeCell ref="A2:H2"/>
    <mergeCell ref="A4:H4"/>
    <mergeCell ref="G6:H6"/>
    <mergeCell ref="H29:I29"/>
  </mergeCells>
  <printOptions horizontalCentered="1"/>
  <pageMargins left="0.7086614173228347" right="0.16" top="0.2362204724409449" bottom="0" header="0.31496062992125984" footer="0.31496062992125984"/>
  <pageSetup fitToHeight="1" fitToWidth="1" horizontalDpi="600" verticalDpi="600" orientation="landscape" paperSize="9" scale="7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7"/>
  <sheetViews>
    <sheetView view="pageBreakPreview" zoomScaleSheetLayoutView="100" zoomScalePageLayoutView="0" workbookViewId="0" topLeftCell="A6">
      <selection activeCell="C38" sqref="C38"/>
    </sheetView>
  </sheetViews>
  <sheetFormatPr defaultColWidth="9.140625" defaultRowHeight="12.75"/>
  <cols>
    <col min="1" max="1" width="8.00390625" style="0" customWidth="1"/>
    <col min="2" max="2" width="11.7109375" style="0" customWidth="1"/>
    <col min="3" max="3" width="9.7109375" style="0" customWidth="1"/>
    <col min="5" max="5" width="9.57421875" style="0" customWidth="1"/>
    <col min="6" max="6" width="9.7109375" style="0" customWidth="1"/>
    <col min="7" max="7" width="10.00390625" style="0" customWidth="1"/>
    <col min="8" max="8" width="9.8515625" style="0" customWidth="1"/>
    <col min="10" max="10" width="10.7109375" style="0" customWidth="1"/>
    <col min="11" max="11" width="8.8515625" style="0" customWidth="1"/>
    <col min="12" max="12" width="9.8515625" style="0" customWidth="1"/>
    <col min="13" max="13" width="8.8515625" style="0" customWidth="1"/>
    <col min="14" max="14" width="13.7109375" style="0" customWidth="1"/>
  </cols>
  <sheetData>
    <row r="1" spans="4:13" ht="12.75" customHeight="1">
      <c r="D1" s="744"/>
      <c r="E1" s="744"/>
      <c r="F1" s="744"/>
      <c r="G1" s="744"/>
      <c r="H1" s="744"/>
      <c r="I1" s="744"/>
      <c r="L1" s="813" t="s">
        <v>83</v>
      </c>
      <c r="M1" s="813"/>
    </row>
    <row r="2" spans="1:13" ht="15">
      <c r="A2" s="747" t="s">
        <v>0</v>
      </c>
      <c r="B2" s="747"/>
      <c r="C2" s="747"/>
      <c r="D2" s="747"/>
      <c r="E2" s="747"/>
      <c r="F2" s="747"/>
      <c r="G2" s="747"/>
      <c r="H2" s="747"/>
      <c r="I2" s="747"/>
      <c r="J2" s="747"/>
      <c r="K2" s="747"/>
      <c r="L2" s="747"/>
      <c r="M2" s="747"/>
    </row>
    <row r="3" spans="1:13" ht="19.5">
      <c r="A3" s="748" t="s">
        <v>790</v>
      </c>
      <c r="B3" s="748"/>
      <c r="C3" s="748"/>
      <c r="D3" s="748"/>
      <c r="E3" s="748"/>
      <c r="F3" s="748"/>
      <c r="G3" s="748"/>
      <c r="H3" s="748"/>
      <c r="I3" s="748"/>
      <c r="J3" s="748"/>
      <c r="K3" s="748"/>
      <c r="L3" s="748"/>
      <c r="M3" s="748"/>
    </row>
    <row r="4" ht="11.25" customHeight="1"/>
    <row r="5" spans="1:13" ht="15">
      <c r="A5" s="747" t="s">
        <v>796</v>
      </c>
      <c r="B5" s="747"/>
      <c r="C5" s="747"/>
      <c r="D5" s="747"/>
      <c r="E5" s="747"/>
      <c r="F5" s="747"/>
      <c r="G5" s="747"/>
      <c r="H5" s="747"/>
      <c r="I5" s="747"/>
      <c r="J5" s="747"/>
      <c r="K5" s="747"/>
      <c r="L5" s="747"/>
      <c r="M5" s="747"/>
    </row>
    <row r="7" spans="1:11" ht="12.75">
      <c r="A7" s="750" t="s">
        <v>780</v>
      </c>
      <c r="B7" s="750"/>
      <c r="K7" s="115"/>
    </row>
    <row r="8" spans="1:14" ht="12.75">
      <c r="A8" s="31"/>
      <c r="B8" s="31"/>
      <c r="K8" s="104"/>
      <c r="L8" s="810" t="s">
        <v>843</v>
      </c>
      <c r="M8" s="810"/>
      <c r="N8" s="810"/>
    </row>
    <row r="9" spans="1:14" ht="15.75" customHeight="1">
      <c r="A9" s="811" t="s">
        <v>2</v>
      </c>
      <c r="B9" s="811" t="s">
        <v>3</v>
      </c>
      <c r="C9" s="711" t="s">
        <v>4</v>
      </c>
      <c r="D9" s="711"/>
      <c r="E9" s="711"/>
      <c r="F9" s="701"/>
      <c r="G9" s="809"/>
      <c r="H9" s="702" t="s">
        <v>97</v>
      </c>
      <c r="I9" s="702"/>
      <c r="J9" s="702"/>
      <c r="K9" s="702"/>
      <c r="L9" s="702"/>
      <c r="M9" s="811" t="s">
        <v>127</v>
      </c>
      <c r="N9" s="738" t="s">
        <v>128</v>
      </c>
    </row>
    <row r="10" spans="1:19" ht="39">
      <c r="A10" s="812"/>
      <c r="B10" s="812"/>
      <c r="C10" s="5" t="s">
        <v>5</v>
      </c>
      <c r="D10" s="5" t="s">
        <v>6</v>
      </c>
      <c r="E10" s="5" t="s">
        <v>349</v>
      </c>
      <c r="F10" s="7" t="s">
        <v>95</v>
      </c>
      <c r="G10" s="6" t="s">
        <v>350</v>
      </c>
      <c r="H10" s="5" t="s">
        <v>5</v>
      </c>
      <c r="I10" s="5" t="s">
        <v>6</v>
      </c>
      <c r="J10" s="5" t="s">
        <v>349</v>
      </c>
      <c r="K10" s="7" t="s">
        <v>95</v>
      </c>
      <c r="L10" s="7" t="s">
        <v>351</v>
      </c>
      <c r="M10" s="812"/>
      <c r="N10" s="738"/>
      <c r="R10" s="12"/>
      <c r="S10" s="12"/>
    </row>
    <row r="11" spans="1:14" s="14" customFormat="1" ht="12.75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  <c r="I11" s="5">
        <v>9</v>
      </c>
      <c r="J11" s="5">
        <v>10</v>
      </c>
      <c r="K11" s="5">
        <v>11</v>
      </c>
      <c r="L11" s="5">
        <v>12</v>
      </c>
      <c r="M11" s="5">
        <v>13</v>
      </c>
      <c r="N11" s="5">
        <v>14</v>
      </c>
    </row>
    <row r="12" spans="1:14" ht="12">
      <c r="A12" s="18">
        <v>1</v>
      </c>
      <c r="B12" s="19" t="s">
        <v>746</v>
      </c>
      <c r="C12" s="96">
        <v>137</v>
      </c>
      <c r="D12" s="8">
        <v>0</v>
      </c>
      <c r="E12" s="8">
        <v>0</v>
      </c>
      <c r="F12" s="8">
        <v>0</v>
      </c>
      <c r="G12" s="96">
        <v>137</v>
      </c>
      <c r="H12" s="96">
        <v>134</v>
      </c>
      <c r="I12" s="403">
        <v>0</v>
      </c>
      <c r="J12" s="403">
        <v>0</v>
      </c>
      <c r="K12" s="403">
        <v>0</v>
      </c>
      <c r="L12" s="96">
        <v>134</v>
      </c>
      <c r="M12" s="19">
        <f>G12-L12</f>
        <v>3</v>
      </c>
      <c r="N12" s="19" t="s">
        <v>906</v>
      </c>
    </row>
    <row r="13" spans="1:14" ht="12">
      <c r="A13" s="18">
        <v>2</v>
      </c>
      <c r="B13" s="19" t="s">
        <v>747</v>
      </c>
      <c r="C13" s="96">
        <v>56</v>
      </c>
      <c r="D13" s="8">
        <v>0</v>
      </c>
      <c r="E13" s="8">
        <v>0</v>
      </c>
      <c r="F13" s="8">
        <v>0</v>
      </c>
      <c r="G13" s="96">
        <v>56</v>
      </c>
      <c r="H13" s="96">
        <v>56</v>
      </c>
      <c r="I13" s="403">
        <v>0</v>
      </c>
      <c r="J13" s="403">
        <v>0</v>
      </c>
      <c r="K13" s="403">
        <v>0</v>
      </c>
      <c r="L13" s="96">
        <v>56</v>
      </c>
      <c r="M13" s="19">
        <f aca="true" t="shared" si="0" ref="M13:M22">G13-L13</f>
        <v>0</v>
      </c>
      <c r="N13" s="9"/>
    </row>
    <row r="14" spans="1:14" ht="12">
      <c r="A14" s="18">
        <v>3</v>
      </c>
      <c r="B14" s="19" t="s">
        <v>748</v>
      </c>
      <c r="C14" s="96">
        <v>90</v>
      </c>
      <c r="D14" s="8">
        <v>0</v>
      </c>
      <c r="E14" s="8">
        <v>0</v>
      </c>
      <c r="F14" s="8">
        <v>0</v>
      </c>
      <c r="G14" s="96">
        <v>90</v>
      </c>
      <c r="H14" s="96">
        <v>89</v>
      </c>
      <c r="I14" s="403">
        <v>0</v>
      </c>
      <c r="J14" s="403">
        <v>0</v>
      </c>
      <c r="K14" s="403">
        <v>0</v>
      </c>
      <c r="L14" s="96">
        <v>89</v>
      </c>
      <c r="M14" s="19">
        <f t="shared" si="0"/>
        <v>1</v>
      </c>
      <c r="N14" s="19" t="s">
        <v>906</v>
      </c>
    </row>
    <row r="15" spans="1:14" ht="12">
      <c r="A15" s="18">
        <v>4</v>
      </c>
      <c r="B15" s="19" t="s">
        <v>749</v>
      </c>
      <c r="C15" s="96">
        <v>55</v>
      </c>
      <c r="D15" s="8">
        <v>0</v>
      </c>
      <c r="E15" s="8">
        <v>0</v>
      </c>
      <c r="F15" s="8">
        <v>0</v>
      </c>
      <c r="G15" s="96">
        <v>55</v>
      </c>
      <c r="H15" s="96">
        <v>55</v>
      </c>
      <c r="I15" s="403">
        <v>0</v>
      </c>
      <c r="J15" s="403">
        <v>0</v>
      </c>
      <c r="K15" s="403">
        <v>0</v>
      </c>
      <c r="L15" s="96">
        <v>55</v>
      </c>
      <c r="M15" s="19">
        <f t="shared" si="0"/>
        <v>0</v>
      </c>
      <c r="N15" s="9"/>
    </row>
    <row r="16" spans="1:14" ht="12">
      <c r="A16" s="18">
        <v>5</v>
      </c>
      <c r="B16" s="19" t="s">
        <v>750</v>
      </c>
      <c r="C16" s="96">
        <v>109</v>
      </c>
      <c r="D16" s="8">
        <v>0</v>
      </c>
      <c r="E16" s="8">
        <v>0</v>
      </c>
      <c r="F16" s="8">
        <v>0</v>
      </c>
      <c r="G16" s="96">
        <v>109</v>
      </c>
      <c r="H16" s="96">
        <v>109</v>
      </c>
      <c r="I16" s="403">
        <v>0</v>
      </c>
      <c r="J16" s="403">
        <v>0</v>
      </c>
      <c r="K16" s="403">
        <v>0</v>
      </c>
      <c r="L16" s="96">
        <v>109</v>
      </c>
      <c r="M16" s="19">
        <f t="shared" si="0"/>
        <v>0</v>
      </c>
      <c r="N16" s="9"/>
    </row>
    <row r="17" spans="1:14" ht="12">
      <c r="A17" s="18">
        <v>6</v>
      </c>
      <c r="B17" s="19" t="s">
        <v>751</v>
      </c>
      <c r="C17" s="96">
        <v>181</v>
      </c>
      <c r="D17" s="8">
        <v>0</v>
      </c>
      <c r="E17" s="8">
        <v>0</v>
      </c>
      <c r="F17" s="8">
        <v>0</v>
      </c>
      <c r="G17" s="96">
        <v>181</v>
      </c>
      <c r="H17" s="96">
        <v>181</v>
      </c>
      <c r="I17" s="403">
        <v>0</v>
      </c>
      <c r="J17" s="403">
        <v>0</v>
      </c>
      <c r="K17" s="403">
        <v>0</v>
      </c>
      <c r="L17" s="96">
        <v>181</v>
      </c>
      <c r="M17" s="19">
        <f t="shared" si="0"/>
        <v>0</v>
      </c>
      <c r="N17" s="9"/>
    </row>
    <row r="18" spans="1:14" ht="12">
      <c r="A18" s="18">
        <v>7</v>
      </c>
      <c r="B18" s="19" t="s">
        <v>752</v>
      </c>
      <c r="C18" s="96">
        <v>73</v>
      </c>
      <c r="D18" s="8">
        <v>0</v>
      </c>
      <c r="E18" s="8">
        <v>0</v>
      </c>
      <c r="F18" s="8">
        <v>0</v>
      </c>
      <c r="G18" s="96">
        <v>73</v>
      </c>
      <c r="H18" s="96">
        <v>73</v>
      </c>
      <c r="I18" s="403">
        <v>0</v>
      </c>
      <c r="J18" s="403">
        <v>0</v>
      </c>
      <c r="K18" s="403">
        <v>0</v>
      </c>
      <c r="L18" s="96">
        <v>73</v>
      </c>
      <c r="M18" s="19">
        <f t="shared" si="0"/>
        <v>0</v>
      </c>
      <c r="N18" s="9"/>
    </row>
    <row r="19" spans="1:14" ht="12">
      <c r="A19" s="18">
        <v>8</v>
      </c>
      <c r="B19" s="19" t="s">
        <v>753</v>
      </c>
      <c r="C19" s="96">
        <v>95</v>
      </c>
      <c r="D19" s="8">
        <v>0</v>
      </c>
      <c r="E19" s="8">
        <v>0</v>
      </c>
      <c r="F19" s="8">
        <v>0</v>
      </c>
      <c r="G19" s="96">
        <v>95</v>
      </c>
      <c r="H19" s="96">
        <v>95</v>
      </c>
      <c r="I19" s="403">
        <v>0</v>
      </c>
      <c r="J19" s="403">
        <v>0</v>
      </c>
      <c r="K19" s="403">
        <v>0</v>
      </c>
      <c r="L19" s="96">
        <v>95</v>
      </c>
      <c r="M19" s="19">
        <f t="shared" si="0"/>
        <v>0</v>
      </c>
      <c r="N19" s="9"/>
    </row>
    <row r="20" spans="1:14" ht="12">
      <c r="A20" s="18">
        <v>9</v>
      </c>
      <c r="B20" s="19" t="s">
        <v>754</v>
      </c>
      <c r="C20" s="96">
        <v>111</v>
      </c>
      <c r="D20" s="8">
        <v>0</v>
      </c>
      <c r="E20" s="8">
        <v>0</v>
      </c>
      <c r="F20" s="8">
        <v>0</v>
      </c>
      <c r="G20" s="96">
        <v>111</v>
      </c>
      <c r="H20" s="96">
        <v>110</v>
      </c>
      <c r="I20" s="403">
        <v>0</v>
      </c>
      <c r="J20" s="403">
        <v>0</v>
      </c>
      <c r="K20" s="403">
        <v>0</v>
      </c>
      <c r="L20" s="96">
        <v>110</v>
      </c>
      <c r="M20" s="19">
        <f t="shared" si="0"/>
        <v>1</v>
      </c>
      <c r="N20" s="19" t="s">
        <v>906</v>
      </c>
    </row>
    <row r="21" spans="1:14" ht="12">
      <c r="A21" s="18">
        <v>10</v>
      </c>
      <c r="B21" s="19" t="s">
        <v>755</v>
      </c>
      <c r="C21" s="96">
        <v>96</v>
      </c>
      <c r="D21" s="8">
        <v>0</v>
      </c>
      <c r="E21" s="8">
        <v>0</v>
      </c>
      <c r="F21" s="8">
        <v>0</v>
      </c>
      <c r="G21" s="96">
        <v>96</v>
      </c>
      <c r="H21" s="96">
        <v>96</v>
      </c>
      <c r="I21" s="403">
        <v>0</v>
      </c>
      <c r="J21" s="403">
        <v>0</v>
      </c>
      <c r="K21" s="403">
        <v>0</v>
      </c>
      <c r="L21" s="96">
        <v>96</v>
      </c>
      <c r="M21" s="19">
        <f t="shared" si="0"/>
        <v>0</v>
      </c>
      <c r="N21" s="9"/>
    </row>
    <row r="22" spans="1:14" ht="12">
      <c r="A22" s="18">
        <v>11</v>
      </c>
      <c r="B22" s="19" t="s">
        <v>756</v>
      </c>
      <c r="C22" s="96">
        <v>124</v>
      </c>
      <c r="D22" s="8">
        <v>0</v>
      </c>
      <c r="E22" s="8">
        <v>0</v>
      </c>
      <c r="F22" s="8">
        <v>0</v>
      </c>
      <c r="G22" s="96">
        <v>124</v>
      </c>
      <c r="H22" s="96">
        <v>123</v>
      </c>
      <c r="I22" s="403">
        <v>0</v>
      </c>
      <c r="J22" s="403">
        <v>0</v>
      </c>
      <c r="K22" s="403">
        <v>0</v>
      </c>
      <c r="L22" s="96">
        <v>123</v>
      </c>
      <c r="M22" s="19">
        <f t="shared" si="0"/>
        <v>1</v>
      </c>
      <c r="N22" s="19" t="s">
        <v>906</v>
      </c>
    </row>
    <row r="23" spans="1:14" ht="12.75">
      <c r="A23" s="701" t="s">
        <v>15</v>
      </c>
      <c r="B23" s="703"/>
      <c r="C23" s="326">
        <f>SUM(C12:C22)</f>
        <v>1127</v>
      </c>
      <c r="D23" s="3">
        <v>0</v>
      </c>
      <c r="E23" s="3">
        <v>0</v>
      </c>
      <c r="F23" s="3">
        <v>0</v>
      </c>
      <c r="G23" s="326">
        <f aca="true" t="shared" si="1" ref="G23:M23">SUM(G12:G22)</f>
        <v>1127</v>
      </c>
      <c r="H23" s="326">
        <f t="shared" si="1"/>
        <v>1121</v>
      </c>
      <c r="I23" s="172">
        <f t="shared" si="1"/>
        <v>0</v>
      </c>
      <c r="J23" s="172">
        <f t="shared" si="1"/>
        <v>0</v>
      </c>
      <c r="K23" s="172">
        <f t="shared" si="1"/>
        <v>0</v>
      </c>
      <c r="L23" s="326">
        <f t="shared" si="1"/>
        <v>1121</v>
      </c>
      <c r="M23" s="29">
        <f t="shared" si="1"/>
        <v>6</v>
      </c>
      <c r="N23" s="29"/>
    </row>
    <row r="24" spans="1:13" ht="12.75">
      <c r="A24" s="11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</row>
    <row r="25" ht="12">
      <c r="A25" s="10" t="s">
        <v>7</v>
      </c>
    </row>
    <row r="26" ht="12">
      <c r="A26" t="s">
        <v>8</v>
      </c>
    </row>
    <row r="27" spans="1:12" ht="12.75">
      <c r="A27" t="s">
        <v>9</v>
      </c>
      <c r="J27" s="11" t="s">
        <v>10</v>
      </c>
      <c r="K27" s="11"/>
      <c r="L27" s="11" t="s">
        <v>10</v>
      </c>
    </row>
    <row r="28" spans="1:12" ht="12.75">
      <c r="A28" s="15" t="s">
        <v>420</v>
      </c>
      <c r="J28" s="11"/>
      <c r="K28" s="11"/>
      <c r="L28" s="11"/>
    </row>
    <row r="29" spans="3:13" ht="12">
      <c r="C29" s="15" t="s">
        <v>421</v>
      </c>
      <c r="E29" s="12"/>
      <c r="F29" s="12"/>
      <c r="G29" s="12"/>
      <c r="H29" s="12"/>
      <c r="I29" s="12"/>
      <c r="J29" s="12"/>
      <c r="K29" s="12"/>
      <c r="L29" s="12"/>
      <c r="M29" s="12"/>
    </row>
    <row r="35" ht="12">
      <c r="A35" t="s">
        <v>145</v>
      </c>
    </row>
    <row r="36" spans="10:14" ht="12.75">
      <c r="J36" s="744" t="s">
        <v>758</v>
      </c>
      <c r="K36" s="744"/>
      <c r="L36" s="744"/>
      <c r="M36" s="744"/>
      <c r="N36" s="744"/>
    </row>
    <row r="37" spans="10:15" ht="15" customHeight="1">
      <c r="J37" s="744" t="s">
        <v>786</v>
      </c>
      <c r="K37" s="744"/>
      <c r="L37" s="744"/>
      <c r="M37" s="744"/>
      <c r="N37" s="744"/>
      <c r="O37" s="351"/>
    </row>
  </sheetData>
  <sheetProtection/>
  <mergeCells count="16">
    <mergeCell ref="L8:N8"/>
    <mergeCell ref="A7:B7"/>
    <mergeCell ref="M9:M10"/>
    <mergeCell ref="D1:I1"/>
    <mergeCell ref="A5:M5"/>
    <mergeCell ref="A3:M3"/>
    <mergeCell ref="A2:M2"/>
    <mergeCell ref="L1:M1"/>
    <mergeCell ref="B9:B10"/>
    <mergeCell ref="A9:A10"/>
    <mergeCell ref="J36:N36"/>
    <mergeCell ref="J37:N37"/>
    <mergeCell ref="H9:L9"/>
    <mergeCell ref="C9:G9"/>
    <mergeCell ref="N9:N10"/>
    <mergeCell ref="A23:B23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cp:lastPrinted>2020-06-02T09:01:45Z</cp:lastPrinted>
  <dcterms:created xsi:type="dcterms:W3CDTF">1996-10-14T23:33:28Z</dcterms:created>
  <dcterms:modified xsi:type="dcterms:W3CDTF">2020-07-15T11:00:57Z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